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5805" tabRatio="519" firstSheet="1" activeTab="2"/>
  </bookViews>
  <sheets>
    <sheet name="Consolidated Income Statement" sheetId="1" r:id="rId1"/>
    <sheet name="Consolidated Bal Sheet" sheetId="2" r:id="rId2"/>
    <sheet name="Notes" sheetId="3" r:id="rId3"/>
  </sheets>
  <definedNames>
    <definedName name="_xlnm.Print_Area" localSheetId="1">'Consolidated Bal Sheet'!$A$1:$E$58</definedName>
    <definedName name="_xlnm.Print_Area" localSheetId="0">'Consolidated Income Statement'!$A$1:$H$72</definedName>
    <definedName name="_xlnm.Print_Area" localSheetId="2">'Notes'!$A$1:$I$208</definedName>
    <definedName name="_xlnm.Print_Titles" localSheetId="2">'Notes'!$1:$4</definedName>
  </definedNames>
  <calcPr fullCalcOnLoad="1"/>
</workbook>
</file>

<file path=xl/sharedStrings.xml><?xml version="1.0" encoding="utf-8"?>
<sst xmlns="http://schemas.openxmlformats.org/spreadsheetml/2006/main" count="336" uniqueCount="250">
  <si>
    <t>(The figures have not been audited)</t>
  </si>
  <si>
    <t>CONSOLIDATED INCOME STATEMENT</t>
  </si>
  <si>
    <t>INDIVIDUAL QUARTER</t>
  </si>
  <si>
    <t>CUMULATIVE QUARTER</t>
  </si>
  <si>
    <t>CURRENT       YEAR        QUARTER</t>
  </si>
  <si>
    <t>PRECEDING YEAR CORRESPONDING QUARTER</t>
  </si>
  <si>
    <t>CURRENT         YEAR                        TO DATE</t>
  </si>
  <si>
    <t>PRECEDING YEAR CORRESPONDING PERIOD</t>
  </si>
  <si>
    <t>RM '000</t>
  </si>
  <si>
    <t>1.</t>
  </si>
  <si>
    <t>(a)</t>
  </si>
  <si>
    <t>Revenue</t>
  </si>
  <si>
    <t>(b)</t>
  </si>
  <si>
    <t>Investment income</t>
  </si>
  <si>
    <t>(c)</t>
  </si>
  <si>
    <t>Other income</t>
  </si>
  <si>
    <t>2.</t>
  </si>
  <si>
    <t>Profit before finance cost,depreciation and amortisation,exceptional items,income tax,minority interest and extraordinary items</t>
  </si>
  <si>
    <t>Finance cost</t>
  </si>
  <si>
    <t>Depreciation and amortisation</t>
  </si>
  <si>
    <t>(d)</t>
  </si>
  <si>
    <t>Exceptional items</t>
  </si>
  <si>
    <t>(e)</t>
  </si>
  <si>
    <t>Profit before income tax, minority interests and extraordinary items</t>
  </si>
  <si>
    <t>(f)</t>
  </si>
  <si>
    <t>Share of profit and losses of associated companies</t>
  </si>
  <si>
    <t>(g)</t>
  </si>
  <si>
    <t>(h)</t>
  </si>
  <si>
    <t>Income tax</t>
  </si>
  <si>
    <t>(i)</t>
  </si>
  <si>
    <t>Profit after income tax before deducting minority interests</t>
  </si>
  <si>
    <t>(ii)</t>
  </si>
  <si>
    <t>(j)</t>
  </si>
  <si>
    <t>Pre-acquisition Profit/(Loss), if applicable</t>
  </si>
  <si>
    <t>(k)</t>
  </si>
  <si>
    <t>Net Profit from ordinary activities attributable to members of the company</t>
  </si>
  <si>
    <t>(l)</t>
  </si>
  <si>
    <t>Extraordinary items</t>
  </si>
  <si>
    <t>(iii)</t>
  </si>
  <si>
    <t>Extraordinary items attributable to members of the company</t>
  </si>
  <si>
    <t>(m)</t>
  </si>
  <si>
    <t>Net Profit attributable to members of the company</t>
  </si>
  <si>
    <t>3.</t>
  </si>
  <si>
    <t>Earnings per share based on 2 (m) above after deducting any provision for preference dividends if any :-</t>
  </si>
  <si>
    <t xml:space="preserve">Note : </t>
  </si>
  <si>
    <t>CONSOLIDATED BALANCE SHEET</t>
  </si>
  <si>
    <t>AS AT END OF CURRENT QUARTER</t>
  </si>
  <si>
    <t>Property, plant and equipment</t>
  </si>
  <si>
    <t>Investment property</t>
  </si>
  <si>
    <t>Investment in associated company</t>
  </si>
  <si>
    <t>4.</t>
  </si>
  <si>
    <t>Investment in jointly controlled entity</t>
  </si>
  <si>
    <t>5.</t>
  </si>
  <si>
    <t>Long-term investment</t>
  </si>
  <si>
    <t>6.</t>
  </si>
  <si>
    <t>Intangible assets</t>
  </si>
  <si>
    <t>7.</t>
  </si>
  <si>
    <t>Current assets</t>
  </si>
  <si>
    <t>- Inventories</t>
  </si>
  <si>
    <t>- Trade receivables</t>
  </si>
  <si>
    <t>- Gross amount due from customer for contract works</t>
  </si>
  <si>
    <t>- Other debtors, deposits and prepayments</t>
  </si>
  <si>
    <t>- Fixed deposits with licensed financial institutions</t>
  </si>
  <si>
    <t>- Cash and bank balance</t>
  </si>
  <si>
    <t>8.</t>
  </si>
  <si>
    <t>Current liabilities</t>
  </si>
  <si>
    <t>- Trade payables</t>
  </si>
  <si>
    <t>- Gross amount due to customer for contract works</t>
  </si>
  <si>
    <t>- Other payables and accruals</t>
  </si>
  <si>
    <t>- Short term borrowings</t>
  </si>
  <si>
    <t>- Provision for taxation</t>
  </si>
  <si>
    <t>9.</t>
  </si>
  <si>
    <t>10.</t>
  </si>
  <si>
    <t>Shareholders' funds</t>
  </si>
  <si>
    <t>Share Capital</t>
  </si>
  <si>
    <t>Reserves</t>
  </si>
  <si>
    <t xml:space="preserve">- Share premium </t>
  </si>
  <si>
    <t>- Retained profit</t>
  </si>
  <si>
    <t>11.</t>
  </si>
  <si>
    <t>Minority interests</t>
  </si>
  <si>
    <t>12.</t>
  </si>
  <si>
    <t>Long term borrowings</t>
  </si>
  <si>
    <t>13.</t>
  </si>
  <si>
    <t>Other long term liabilities</t>
  </si>
  <si>
    <t>14.</t>
  </si>
  <si>
    <t>Deferred taxation</t>
  </si>
  <si>
    <t>15.</t>
  </si>
  <si>
    <t>Net tangible assets per share (RM)</t>
  </si>
  <si>
    <t>Accounting Policies</t>
  </si>
  <si>
    <t>Taxation</t>
  </si>
  <si>
    <t>RM'000</t>
  </si>
  <si>
    <t>Current year</t>
  </si>
  <si>
    <t>Prior year over provision</t>
  </si>
  <si>
    <t>Quoted Securities</t>
  </si>
  <si>
    <t>(i)   At costs</t>
  </si>
  <si>
    <t>(ii)  At carrying value/book value</t>
  </si>
  <si>
    <t>(iii) At Market value</t>
  </si>
  <si>
    <t>Status of Corporate Proposals</t>
  </si>
  <si>
    <t>Issuances and repayment of debt and equity securities</t>
  </si>
  <si>
    <t xml:space="preserve"> </t>
  </si>
  <si>
    <t>Contingent Liabilities</t>
  </si>
  <si>
    <t>Claim from a sub-contractor for services rendered to a subsidiary</t>
  </si>
  <si>
    <t>Financial Instruments with Off Balance Sheet Risk</t>
  </si>
  <si>
    <t>Material Litigation</t>
  </si>
  <si>
    <t xml:space="preserve">Segmental Reporting </t>
  </si>
  <si>
    <t>Segmental information for the current financial year-to-date :</t>
  </si>
  <si>
    <t>Total</t>
  </si>
  <si>
    <t>before</t>
  </si>
  <si>
    <t>Assets</t>
  </si>
  <si>
    <t>Turnover</t>
  </si>
  <si>
    <t>taxation</t>
  </si>
  <si>
    <t>Employed</t>
  </si>
  <si>
    <t>Business segments :</t>
  </si>
  <si>
    <t xml:space="preserve">Electrical &amp; mechanical engineering services </t>
  </si>
  <si>
    <t xml:space="preserve">Investment holding &amp; others </t>
  </si>
  <si>
    <t>16.</t>
  </si>
  <si>
    <t>17.</t>
  </si>
  <si>
    <t>18.</t>
  </si>
  <si>
    <t>19.</t>
  </si>
  <si>
    <t>20.</t>
  </si>
  <si>
    <t>21.</t>
  </si>
  <si>
    <t xml:space="preserve">Net current assets </t>
  </si>
  <si>
    <t>Dividend per share (sen)</t>
  </si>
  <si>
    <t>BY ORDER OF THE BOARD</t>
  </si>
  <si>
    <t>PJI HOLDINGS BERHAD</t>
  </si>
  <si>
    <t>Kuala Lumpur</t>
  </si>
  <si>
    <t>Dividend Description</t>
  </si>
  <si>
    <t>Current Year Quarter</t>
  </si>
  <si>
    <t>Cumulative Current Year To Date</t>
  </si>
  <si>
    <t>The Group does not have any foreign currency borrowings.</t>
  </si>
  <si>
    <t>AS AT PRECEDING FINANCIAL YEAR END</t>
  </si>
  <si>
    <t>Profit/Loss on sale of unquoted investments and / or properties</t>
  </si>
  <si>
    <t>Comparison with the preceding Quarter's Results</t>
  </si>
  <si>
    <t xml:space="preserve">Review of the Performance </t>
  </si>
  <si>
    <t>Subsequent Material Events</t>
  </si>
  <si>
    <t>Seasonality or Cyclicality of Operations</t>
  </si>
  <si>
    <t>The operations of the Group are not subject to material seasonal or cyclical effects.</t>
  </si>
  <si>
    <t>Dividends</t>
  </si>
  <si>
    <t>No interim dividend has been recommended for the current quarter under review.</t>
  </si>
  <si>
    <t>Current Year Prospects</t>
  </si>
  <si>
    <t>Variance of Actual Results from Forecasted Profit and Shortfall in the Profit Guarantee</t>
  </si>
  <si>
    <t>This note is not applicable.</t>
  </si>
  <si>
    <t xml:space="preserve">AS AT PRECEDING FINANCIAL YEAR END </t>
  </si>
  <si>
    <t>30/06/01</t>
  </si>
  <si>
    <t>There were no exceptional items for the current quarter and financial year-to-date.</t>
  </si>
  <si>
    <t>There were no extraordinary items for the current quarter and financial year-to-date.</t>
  </si>
  <si>
    <t>Taxation comprises of :</t>
  </si>
  <si>
    <t xml:space="preserve">Short Term </t>
  </si>
  <si>
    <t xml:space="preserve">       Secured </t>
  </si>
  <si>
    <t xml:space="preserve">       Unsecured </t>
  </si>
  <si>
    <t xml:space="preserve">Long Term </t>
  </si>
  <si>
    <t>At the date of this report (the latest practicable date which is not earlier than 7 days from the date of issue of this quarterly report), the contingent liability of the Group is as follows : -</t>
  </si>
  <si>
    <t>At the date of this report (the latest practicable date which is not earlier than 7 days from the date of issue of this quarterly report), the Group does not have any financial instruments with off balance sheet risk.</t>
  </si>
  <si>
    <t>PJI  HOLDINGS  BERHAD ( 499758-W )</t>
  </si>
  <si>
    <t>PJI  HOLDINGS  BERHAD  (499758-W)</t>
  </si>
  <si>
    <t>Notes to the Quarterly Report</t>
  </si>
  <si>
    <t>(a) There were no purchases or disposal of quoted securities for the current quarter.</t>
  </si>
  <si>
    <t>The analysis on the variance on profit forecast will only be applicable when the Group announces the results for the final quarter for the financial year ending 30 June 2002.</t>
  </si>
  <si>
    <t>Profit/(Loss)</t>
  </si>
  <si>
    <t>The Group quarterly financial statements have been prepared using the same policies and method of computation as those used in the preparation of the most audited accounts and comply with the applicable approved accounting standards of the Malaysian Accounting Standards Board.</t>
  </si>
  <si>
    <t>The changes in the issued and paid-up share capital of the Group for the current quarter  are summarised as follows :</t>
  </si>
  <si>
    <t>Date of Allotment</t>
  </si>
  <si>
    <t xml:space="preserve">     No of PJIH Shares</t>
  </si>
  <si>
    <t>Consideration</t>
  </si>
  <si>
    <t>12.12.2001</t>
  </si>
  <si>
    <t>Public Issue of 6,780,000 PJIH Shares at an isssue price of RM1.50 per PJIH Share</t>
  </si>
  <si>
    <t>Ocean Electrical Co. Sdn Bhd vs Maxifield Management Sdn Bhd</t>
  </si>
  <si>
    <t>Ocean Electrical Co. Sdn Bhd vs Harian Utara Sdn Bhd</t>
  </si>
  <si>
    <t>Megatara Sdn Bhd vs Sudut Mewah Sdn Bhd</t>
  </si>
  <si>
    <t>No changes on the status.</t>
  </si>
  <si>
    <t>(b) Status of utilisation of listing proceeds</t>
  </si>
  <si>
    <t xml:space="preserve">     At the date of this report, the details of proceeds utilised are as follows : - </t>
  </si>
  <si>
    <t>Proposed Utilisation of Listing Proceeds</t>
  </si>
  <si>
    <t>Amount Utilised</t>
  </si>
  <si>
    <t>Balance Not Utilised</t>
  </si>
  <si>
    <t>Description</t>
  </si>
  <si>
    <t xml:space="preserve">(ii)  Establishment of a new integrated </t>
  </si>
  <si>
    <t xml:space="preserve">      information technology system </t>
  </si>
  <si>
    <t>(iii) Estimated listing expenses</t>
  </si>
  <si>
    <t>(iv) Working capital requirements</t>
  </si>
  <si>
    <t>Notes : -</t>
  </si>
  <si>
    <t>Not Applicable</t>
  </si>
  <si>
    <t xml:space="preserve"> Minority interests</t>
  </si>
  <si>
    <t>Profit before income tax, minority interests and extraordinary items after share of profit and losses of associated companies</t>
  </si>
  <si>
    <t>Fully diluted  (sen)</t>
  </si>
  <si>
    <t>Quarterly report on consolidated results for the third quarter ended 31/03/2002</t>
  </si>
  <si>
    <t>31/03/2002</t>
  </si>
  <si>
    <t>31/03/02</t>
  </si>
  <si>
    <t>For the financial quarter ended 31 March 2002</t>
  </si>
  <si>
    <t>Profit on sale of investment properties</t>
  </si>
  <si>
    <t>31/03/2001</t>
  </si>
  <si>
    <t>Basic (based on weighted average number of 35,047,559 ordinary shares for the current year quarter and cumulative current year to date) (sen)</t>
  </si>
  <si>
    <t>- Foreign currency translation reserve</t>
  </si>
  <si>
    <t>There are no comparative figures for the preceeding year corresponding quarter and cumulative quarter as the company was only listed on the Second Board of the Kuala Lumpur Stock Exchange on 12 December 2001.</t>
  </si>
  <si>
    <t xml:space="preserve">Upon the Subscription, the Company holds 30% equity interest in the enlarged share capital  of DVSB making </t>
  </si>
  <si>
    <t>DVSB an associate of the Company.</t>
  </si>
  <si>
    <t xml:space="preserve"> Contract Value =RM7,535,649.00.</t>
  </si>
  <si>
    <t xml:space="preserve">AMH was incorporated on 14 October 1999 with an authorised capital of RM100,000.00 divided into 100,000 </t>
  </si>
  <si>
    <t xml:space="preserve">ordinary shares of RM1.00 each and paid -up share capital of RM2.00 divided into 2 ordinary shares of RM1.00 each. </t>
  </si>
  <si>
    <t xml:space="preserve">c) PJIH had on 6 May 2002 acquired 2 ordinary shares of RM1.00 each in Antap Makmur Holdings Sdn. Bhd. </t>
  </si>
  <si>
    <t>There were no sales of unquoted investments other than the following sale of investment properties : -</t>
  </si>
  <si>
    <t>21 May 2002</t>
  </si>
  <si>
    <t>Barring any unforeseen circumstances, the Directors are of the opinion that the Group will be able to achieve the forecasted Profit for financial year ending 30 June 2002.</t>
  </si>
  <si>
    <t xml:space="preserve">ordinary shares of S$1.00 each in P.J. Indah Engineering (S) Pte. Ltd ("PJIE") for a total cash consideration of </t>
  </si>
  <si>
    <t xml:space="preserve"> PJ Indah Sdn Bhd :Installation and Commissioning of 33kV XLPE Cables  for TNB Distribution Network in Penang</t>
  </si>
  <si>
    <t xml:space="preserve">a. To date, we have fully repaid all the term loans amounting to RM7,542,699.02. The unutilised balance of  RM546,864.98 would be utilised for working capital. </t>
  </si>
  <si>
    <t xml:space="preserve">standby diesel generator set system for proposed construction, equipping, commissioning &amp; maintenance of staff quarters </t>
  </si>
  <si>
    <t>Corporate Guarantee</t>
  </si>
  <si>
    <t xml:space="preserve"> January 2002 subscribed for 900,000 ordinary shares of RM1.00 each in DKLS  Venture Sdn Bhd (hereinafter referred </t>
  </si>
  <si>
    <t xml:space="preserve">to as "DVSB") for a cash consideration of Ringgit Malaysia Nine Hundred Thousand (RM900,000.00) </t>
  </si>
  <si>
    <t>LEE PENG JOO</t>
  </si>
  <si>
    <t>CEO/ GROUP MANAGING DIRECTOR</t>
  </si>
  <si>
    <t xml:space="preserve">a) PJI Holdings Berhad's ("PJIH") wholly owned subsidiary, Ocean Electrical Co. Sendirian Berhad has on 31 </t>
  </si>
  <si>
    <t>(hereinafter referred to as the  "Subscription").</t>
  </si>
  <si>
    <t xml:space="preserve">S$100,000.00 only (hereinafter referred to as the "Subscription"). With this capital injection, PJIE would have a </t>
  </si>
  <si>
    <t>total issued and paid-up capital of S$100,002.00.</t>
  </si>
  <si>
    <t>150,000 new ordinary shares of S$1.00 each in PJIE for a total cash consideration of S$150,000.00 only.</t>
  </si>
  <si>
    <t>With this capital injection, PJIE would have a total issued and paid-up share capital of S$250,002.00.</t>
  </si>
  <si>
    <t>PJIE a wholly owned subsidiary of P.J. Indah Sdn. Bhd.</t>
  </si>
  <si>
    <t>(Company No. 496288-T) ("AMH") for a total consideration of RM2.00 ("the Acquisition").</t>
  </si>
  <si>
    <t>Consequently, AMH became a wholly -owned subsidiary of PJIH.</t>
  </si>
  <si>
    <t>wholly owned subsidiary, Ocean Electrical Co. Sendirian  Berhad: Internal low voltage, telephone, MATV and</t>
  </si>
  <si>
    <t>Total Group's borrowings as at 31 March 2002 are as follows :</t>
  </si>
  <si>
    <t>b. The balance of unutilised proceeds RM481,216.00 would be utilised for the implementation of a new business software system which is expected to take place from period August 2002 to November 2002.</t>
  </si>
  <si>
    <t>The High Court has fixed 20 June 2002 for the hearing of the Notice to attend Pre-Trial Management.</t>
  </si>
  <si>
    <t>(b) Investment in quoted securities as at 31 March 2002 :</t>
  </si>
  <si>
    <t>Further to the above-mentioned Subscription,  P.J. Indah Sdn. Bhd. has on 1 March  2002 subscribed for an additional</t>
  </si>
  <si>
    <t xml:space="preserve">Upon the Subscription, P.J. Indah Sdn. Bhd. holds 100% equity interest in the enlarged share capital  of PJIE making </t>
  </si>
  <si>
    <t>Kejuruteraan R.E. Morris Sdn Bhd vs P.J. Indah Sdn. Bhd.</t>
  </si>
  <si>
    <t>on or before 10 June 2002.</t>
  </si>
  <si>
    <t>Apart  from  P. J.  Indah Sdn. Bhd.  having  forwarded  the  reply   /  counter-claim  to  the Arbitrator  on 10 April 2002,</t>
  </si>
  <si>
    <t>Barring any unforeseen circumstances, the Board is of the opinion that this will not have any material impact on the Group.</t>
  </si>
  <si>
    <t xml:space="preserve">During the quarter under review , the Group has on 9 January 2002  issued a Corporate Guarantee in favour of  a Principal </t>
  </si>
  <si>
    <t>Contractor for RM956,000.00.</t>
  </si>
  <si>
    <t xml:space="preserve">b) PJIH's wholly owned subsidiary, P.J. Indah Sdn. Bhd. has on 8 February 2002 subscribed for 100,000 new </t>
  </si>
  <si>
    <t>-</t>
  </si>
  <si>
    <t>Changes in the composition of the Group</t>
  </si>
  <si>
    <t>Hint Lite Sdn. Bhd. vs P.J. Indah Sdn. Bhd.</t>
  </si>
  <si>
    <t>There is no change in the status and P.J. Indah Sdn. Bhd. is now awaiting Hint Lite Sdn. Bhd. to set down the case for Trial.</t>
  </si>
  <si>
    <t>and ancillary building of  Hospital Sungai Petani, Kedah Darul Aman. Contract Value =RM3,600,000.00</t>
  </si>
  <si>
    <t>For the current quarter ended 31 March 2002, there were no significant material factors that affected the Group's results. The Group recorded a turnover and a pre-tax profit of RM39.88 million and RM4.04 million respectively.</t>
  </si>
  <si>
    <r>
      <t>(a)</t>
    </r>
    <r>
      <rPr>
        <sz val="12"/>
        <color indexed="8"/>
        <rFont val="Times New Roman"/>
        <family val="1"/>
      </rPr>
      <t xml:space="preserve"> PJIH implemented a Public Issue of 6,780,000 PJIH Shares at an issue price of RM1.50 per PJIH Share</t>
    </r>
  </si>
  <si>
    <t xml:space="preserve">     and PJIH was listed on 12 December 2001 on the Second Board of the KLSE.</t>
  </si>
  <si>
    <r>
      <t>a)</t>
    </r>
    <r>
      <rPr>
        <sz val="12"/>
        <color indexed="8"/>
        <rFont val="Times New Roman"/>
        <family val="1"/>
      </rPr>
      <t>Acceptance on 12 April 2002 of a letter of award for project awarded by TNB to PJIH's wholly -owned subsidiary,</t>
    </r>
  </si>
  <si>
    <r>
      <t>b)</t>
    </r>
    <r>
      <rPr>
        <sz val="12"/>
        <rFont val="Times New Roman"/>
        <family val="1"/>
      </rPr>
      <t xml:space="preserve"> Acceptance on 22 April 2002 of a letter of award for project awarded by BDB Construction Sdn Bhd to PJIH's </t>
    </r>
  </si>
  <si>
    <t>As per our announcement to the KLSE on 17 May 2002, the Board of Directors has announced the reasons to extend the time frame for the utilisation proceeds and the revision of unutilised proceeds amounted to RM1,000,857.80 for a further period of six (6) months until 12 December 2002 as follows :-</t>
  </si>
  <si>
    <t>Group's borrowings and debt securities</t>
  </si>
  <si>
    <t>Total Group's borrowings</t>
  </si>
  <si>
    <t>(i) Repayment of bank borrowings</t>
  </si>
  <si>
    <t xml:space="preserve">P.J. Indah Sdn. Bhd. is in the midst of compiling its Bundle of Documents which had to be filed and served to the Arbitrator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</si>
</sst>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Yes&quot;;&quot;Yes&quot;;&quot;No&quot;"/>
    <numFmt numFmtId="167" formatCode="&quot;True&quot;;&quot;True&quot;;&quot;False&quot;"/>
    <numFmt numFmtId="168" formatCode="&quot;On&quot;;&quot;On&quot;;&quot;Off&quot;"/>
    <numFmt numFmtId="169" formatCode="_(* #,##0.000_);_(* \(#,##0.000\);_(* &quot;-&quot;??_);_(@_)"/>
    <numFmt numFmtId="170" formatCode="_(* #,##0.0000_);_(* \(#,##0.0000\);_(* &quot;-&quot;??_);_(@_)"/>
  </numFmts>
  <fonts count="28">
    <font>
      <sz val="10"/>
      <name val="Arial"/>
      <family val="0"/>
    </font>
    <font>
      <b/>
      <sz val="16"/>
      <name val="Times New Roman"/>
      <family val="1"/>
    </font>
    <font>
      <sz val="13"/>
      <name val="Times New Roman"/>
      <family val="1"/>
    </font>
    <font>
      <b/>
      <sz val="13"/>
      <name val="Times New Roman"/>
      <family val="1"/>
    </font>
    <font>
      <sz val="14"/>
      <name val="Times New Roman"/>
      <family val="1"/>
    </font>
    <font>
      <sz val="15"/>
      <name val="Times New Roman"/>
      <family val="1"/>
    </font>
    <font>
      <u val="single"/>
      <sz val="15"/>
      <name val="Times New Roman"/>
      <family val="1"/>
    </font>
    <font>
      <b/>
      <sz val="15"/>
      <name val="Times New Roman"/>
      <family val="1"/>
    </font>
    <font>
      <sz val="13"/>
      <name val="Arial"/>
      <family val="0"/>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b/>
      <sz val="18"/>
      <name val="Times New Roman"/>
      <family val="1"/>
    </font>
    <font>
      <sz val="12"/>
      <color indexed="8"/>
      <name val="Times New Roman"/>
      <family val="1"/>
    </font>
    <font>
      <b/>
      <sz val="12"/>
      <color indexed="8"/>
      <name val="Times New Roman"/>
      <family val="1"/>
    </font>
    <font>
      <i/>
      <sz val="16"/>
      <name val="Times New Roman"/>
      <family val="1"/>
    </font>
    <font>
      <sz val="8"/>
      <name val="Times New Roman"/>
      <family val="1"/>
    </font>
    <font>
      <sz val="12"/>
      <name val="Arial"/>
      <family val="0"/>
    </font>
    <font>
      <b/>
      <sz val="11"/>
      <name val="Times New Roman"/>
      <family val="1"/>
    </font>
    <font>
      <sz val="11"/>
      <color indexed="8"/>
      <name val="Times New Roman"/>
      <family val="1"/>
    </font>
    <font>
      <sz val="11"/>
      <name val="Times New Roman"/>
      <family val="1"/>
    </font>
    <font>
      <b/>
      <sz val="11"/>
      <color indexed="8"/>
      <name val="Times New Roman"/>
      <family val="1"/>
    </font>
    <font>
      <sz val="11"/>
      <name val="Arial"/>
      <family val="0"/>
    </font>
    <font>
      <b/>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2" fillId="0" borderId="0" xfId="0" applyFont="1" applyAlignment="1">
      <alignment/>
    </xf>
    <xf numFmtId="164" fontId="2" fillId="0" borderId="0" xfId="15" applyNumberFormat="1" applyFont="1" applyAlignment="1">
      <alignment/>
    </xf>
    <xf numFmtId="0" fontId="1" fillId="0" borderId="0" xfId="0" applyFont="1" applyAlignment="1">
      <alignment horizontal="left"/>
    </xf>
    <xf numFmtId="0" fontId="2" fillId="0" borderId="0" xfId="0" applyFont="1" applyAlignment="1">
      <alignment horizontal="center"/>
    </xf>
    <xf numFmtId="164" fontId="2" fillId="0" borderId="0" xfId="15" applyNumberFormat="1" applyFont="1" applyBorder="1" applyAlignment="1">
      <alignment/>
    </xf>
    <xf numFmtId="0" fontId="2" fillId="0" borderId="0" xfId="0" applyFont="1" applyBorder="1" applyAlignment="1">
      <alignment/>
    </xf>
    <xf numFmtId="16" fontId="3" fillId="0" borderId="0" xfId="0" applyNumberFormat="1" applyFont="1" applyFill="1" applyBorder="1" applyAlignment="1" quotePrefix="1">
      <alignment horizontal="center"/>
    </xf>
    <xf numFmtId="164" fontId="3" fillId="0" borderId="0" xfId="15" applyNumberFormat="1" applyFont="1" applyBorder="1" applyAlignment="1">
      <alignment horizontal="center"/>
    </xf>
    <xf numFmtId="16" fontId="3" fillId="0" borderId="0" xfId="0" applyNumberFormat="1" applyFont="1" applyBorder="1" applyAlignment="1">
      <alignment horizontal="center"/>
    </xf>
    <xf numFmtId="0" fontId="2" fillId="0" borderId="0" xfId="0" applyFont="1" applyAlignment="1" quotePrefix="1">
      <alignment horizontal="center"/>
    </xf>
    <xf numFmtId="0" fontId="4" fillId="0" borderId="0" xfId="0" applyFont="1" applyAlignment="1">
      <alignment/>
    </xf>
    <xf numFmtId="164" fontId="5" fillId="0" borderId="0" xfId="15" applyNumberFormat="1" applyFont="1" applyBorder="1" applyAlignment="1">
      <alignment/>
    </xf>
    <xf numFmtId="164" fontId="5" fillId="0" borderId="1" xfId="15" applyNumberFormat="1" applyFont="1" applyBorder="1" applyAlignment="1">
      <alignment/>
    </xf>
    <xf numFmtId="164" fontId="6" fillId="0" borderId="1" xfId="15" applyNumberFormat="1" applyFont="1" applyBorder="1" applyAlignment="1">
      <alignment/>
    </xf>
    <xf numFmtId="0" fontId="2" fillId="0" borderId="0" xfId="0" applyFont="1" applyAlignment="1" quotePrefix="1">
      <alignment vertical="top"/>
    </xf>
    <xf numFmtId="0" fontId="2" fillId="0" borderId="0" xfId="0" applyFont="1" applyAlignment="1">
      <alignment horizontal="center" vertical="top"/>
    </xf>
    <xf numFmtId="0" fontId="2" fillId="0" borderId="0" xfId="0" applyFont="1" applyAlignment="1" quotePrefix="1">
      <alignment horizontal="left" wrapText="1"/>
    </xf>
    <xf numFmtId="0" fontId="2" fillId="0" borderId="0" xfId="0" applyFont="1" applyAlignment="1">
      <alignment/>
    </xf>
    <xf numFmtId="0" fontId="3" fillId="0" borderId="0" xfId="0" applyFont="1" applyAlignment="1">
      <alignment wrapText="1"/>
    </xf>
    <xf numFmtId="164" fontId="7" fillId="0" borderId="0" xfId="15" applyNumberFormat="1" applyFont="1" applyBorder="1" applyAlignment="1">
      <alignment horizontal="center"/>
    </xf>
    <xf numFmtId="0" fontId="8" fillId="0" borderId="0" xfId="0" applyFont="1" applyAlignment="1">
      <alignment wrapText="1"/>
    </xf>
    <xf numFmtId="43" fontId="5" fillId="0" borderId="0" xfId="15" applyFont="1" applyBorder="1" applyAlignment="1">
      <alignment/>
    </xf>
    <xf numFmtId="43" fontId="2" fillId="0" borderId="0" xfId="15" applyFont="1" applyBorder="1" applyAlignment="1">
      <alignment/>
    </xf>
    <xf numFmtId="43" fontId="2" fillId="0" borderId="0" xfId="15" applyFont="1" applyAlignment="1">
      <alignment/>
    </xf>
    <xf numFmtId="0" fontId="10" fillId="0" borderId="0" xfId="0" applyFont="1" applyAlignment="1">
      <alignment/>
    </xf>
    <xf numFmtId="164" fontId="10" fillId="0" borderId="0" xfId="15" applyNumberFormat="1" applyFont="1" applyAlignment="1">
      <alignment/>
    </xf>
    <xf numFmtId="0" fontId="9" fillId="0" borderId="0" xfId="0" applyFont="1" applyAlignment="1">
      <alignment/>
    </xf>
    <xf numFmtId="164" fontId="11" fillId="0" borderId="1" xfId="15" applyNumberFormat="1" applyFont="1" applyBorder="1" applyAlignment="1">
      <alignment horizontal="center"/>
    </xf>
    <xf numFmtId="164" fontId="10" fillId="0" borderId="0" xfId="15" applyNumberFormat="1" applyFont="1" applyBorder="1" applyAlignment="1">
      <alignment/>
    </xf>
    <xf numFmtId="0" fontId="11" fillId="0" borderId="0" xfId="0" applyFont="1" applyAlignment="1" quotePrefix="1">
      <alignment horizontal="center"/>
    </xf>
    <xf numFmtId="0" fontId="11" fillId="0" borderId="0" xfId="0" applyFont="1" applyAlignment="1">
      <alignment/>
    </xf>
    <xf numFmtId="164" fontId="11" fillId="0" borderId="0" xfId="15" applyNumberFormat="1" applyFont="1" applyBorder="1" applyAlignment="1">
      <alignment/>
    </xf>
    <xf numFmtId="164" fontId="10" fillId="0" borderId="0" xfId="0" applyNumberFormat="1" applyFont="1" applyAlignment="1">
      <alignment/>
    </xf>
    <xf numFmtId="0" fontId="10" fillId="0" borderId="0" xfId="0" applyFont="1" applyAlignment="1" quotePrefix="1">
      <alignment/>
    </xf>
    <xf numFmtId="0" fontId="10" fillId="0" borderId="0" xfId="0" applyFont="1" applyAlignment="1">
      <alignment horizontal="center"/>
    </xf>
    <xf numFmtId="164" fontId="11" fillId="0" borderId="2" xfId="15" applyNumberFormat="1" applyFont="1" applyBorder="1" applyAlignment="1">
      <alignment/>
    </xf>
    <xf numFmtId="164" fontId="11" fillId="0" borderId="3" xfId="15" applyNumberFormat="1" applyFont="1" applyBorder="1" applyAlignment="1">
      <alignment/>
    </xf>
    <xf numFmtId="164" fontId="10" fillId="0" borderId="1" xfId="15" applyNumberFormat="1" applyFont="1" applyBorder="1" applyAlignment="1">
      <alignment/>
    </xf>
    <xf numFmtId="0" fontId="11" fillId="0" borderId="0" xfId="0" applyFont="1" applyAlignment="1">
      <alignment horizontal="center"/>
    </xf>
    <xf numFmtId="43" fontId="10" fillId="0" borderId="0" xfId="15"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quotePrefix="1">
      <alignment/>
    </xf>
    <xf numFmtId="0" fontId="14" fillId="0" borderId="0" xfId="0" applyFont="1" applyAlignment="1">
      <alignment horizontal="center"/>
    </xf>
    <xf numFmtId="0" fontId="11" fillId="0" borderId="0" xfId="0" applyFont="1" applyFill="1" applyAlignment="1" quotePrefix="1">
      <alignment/>
    </xf>
    <xf numFmtId="0" fontId="15" fillId="0" borderId="0" xfId="0" applyFont="1" applyAlignment="1">
      <alignment/>
    </xf>
    <xf numFmtId="0" fontId="10" fillId="0" borderId="0" xfId="0" applyFont="1" applyFill="1" applyAlignment="1">
      <alignment/>
    </xf>
    <xf numFmtId="43" fontId="2" fillId="0" borderId="0" xfId="15" applyNumberFormat="1" applyFont="1" applyBorder="1" applyAlignment="1">
      <alignment/>
    </xf>
    <xf numFmtId="0" fontId="11" fillId="0" borderId="0" xfId="0" applyFont="1" applyFill="1" applyAlignment="1">
      <alignment/>
    </xf>
    <xf numFmtId="0" fontId="12" fillId="0" borderId="0" xfId="0" applyFont="1" applyFill="1" applyAlignment="1">
      <alignment/>
    </xf>
    <xf numFmtId="0" fontId="16" fillId="0" borderId="0" xfId="0" applyFont="1" applyAlignment="1">
      <alignment/>
    </xf>
    <xf numFmtId="0" fontId="17" fillId="0" borderId="0" xfId="0" applyFont="1" applyAlignment="1">
      <alignment/>
    </xf>
    <xf numFmtId="164" fontId="3" fillId="0" borderId="0" xfId="15" applyNumberFormat="1" applyFont="1" applyAlignment="1">
      <alignment horizontal="center" vertical="center" wrapText="1"/>
    </xf>
    <xf numFmtId="43" fontId="3" fillId="0" borderId="0" xfId="15" applyFont="1" applyBorder="1" applyAlignment="1">
      <alignment horizontal="center" wrapText="1"/>
    </xf>
    <xf numFmtId="43" fontId="2" fillId="0" borderId="0" xfId="15" applyFont="1" applyAlignment="1">
      <alignment horizontal="center"/>
    </xf>
    <xf numFmtId="0" fontId="11" fillId="0" borderId="0" xfId="0" applyFont="1" applyAlignment="1">
      <alignment horizontal="center" vertical="center" wrapText="1"/>
    </xf>
    <xf numFmtId="0" fontId="14" fillId="0" borderId="0" xfId="0" applyFont="1" applyAlignment="1">
      <alignment horizontal="right"/>
    </xf>
    <xf numFmtId="0" fontId="14" fillId="0" borderId="0" xfId="0" applyFont="1" applyBorder="1" applyAlignment="1">
      <alignment horizontal="right"/>
    </xf>
    <xf numFmtId="0" fontId="18" fillId="0" borderId="0" xfId="0" applyFont="1" applyAlignment="1">
      <alignment/>
    </xf>
    <xf numFmtId="0" fontId="2" fillId="0" borderId="0" xfId="0" applyFont="1" applyAlignment="1">
      <alignment vertical="center" wrapText="1"/>
    </xf>
    <xf numFmtId="164" fontId="3" fillId="0" borderId="0" xfId="15" applyNumberFormat="1" applyFont="1" applyFill="1" applyBorder="1" applyAlignment="1" quotePrefix="1">
      <alignment horizontal="center"/>
    </xf>
    <xf numFmtId="41" fontId="10" fillId="0" borderId="0" xfId="0" applyNumberFormat="1" applyFont="1" applyAlignment="1">
      <alignment/>
    </xf>
    <xf numFmtId="170" fontId="11" fillId="0" borderId="0" xfId="15" applyNumberFormat="1" applyFont="1" applyBorder="1" applyAlignment="1">
      <alignment/>
    </xf>
    <xf numFmtId="164" fontId="11" fillId="0" borderId="0" xfId="15" applyNumberFormat="1" applyFont="1" applyFill="1" applyBorder="1" applyAlignment="1" quotePrefix="1">
      <alignment horizontal="center"/>
    </xf>
    <xf numFmtId="170" fontId="5" fillId="0" borderId="0" xfId="15" applyNumberFormat="1" applyFont="1" applyAlignment="1">
      <alignment/>
    </xf>
    <xf numFmtId="164" fontId="5" fillId="0" borderId="0" xfId="15" applyNumberFormat="1"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164" fontId="10" fillId="0" borderId="3" xfId="0" applyNumberFormat="1" applyFont="1" applyBorder="1" applyAlignment="1">
      <alignment/>
    </xf>
    <xf numFmtId="41" fontId="10" fillId="0" borderId="3" xfId="0" applyNumberFormat="1" applyFont="1" applyBorder="1" applyAlignment="1">
      <alignment/>
    </xf>
    <xf numFmtId="0" fontId="10" fillId="0" borderId="0" xfId="0" applyFont="1" applyBorder="1" applyAlignment="1">
      <alignment/>
    </xf>
    <xf numFmtId="0" fontId="20" fillId="0" borderId="0" xfId="0" applyFont="1" applyAlignment="1">
      <alignment/>
    </xf>
    <xf numFmtId="0" fontId="11" fillId="0" borderId="0" xfId="0" applyFont="1" applyAlignment="1">
      <alignment vertical="center" wrapText="1"/>
    </xf>
    <xf numFmtId="0" fontId="11" fillId="0" borderId="0" xfId="0" applyFont="1" applyAlignment="1">
      <alignment vertical="center"/>
    </xf>
    <xf numFmtId="0" fontId="10" fillId="0" borderId="0" xfId="0" applyFont="1" applyAlignment="1">
      <alignment vertical="center"/>
    </xf>
    <xf numFmtId="41" fontId="10" fillId="0" borderId="0" xfId="0" applyNumberFormat="1" applyFont="1" applyAlignment="1">
      <alignment vertical="center"/>
    </xf>
    <xf numFmtId="0" fontId="22" fillId="0" borderId="0" xfId="0" applyFont="1" applyAlignment="1">
      <alignment/>
    </xf>
    <xf numFmtId="0" fontId="22" fillId="0" borderId="0" xfId="0" applyFont="1" applyAlignment="1" quotePrefix="1">
      <alignment/>
    </xf>
    <xf numFmtId="15" fontId="22" fillId="0" borderId="0" xfId="0" applyNumberFormat="1" applyFont="1" applyAlignment="1" quotePrefix="1">
      <alignment/>
    </xf>
    <xf numFmtId="0" fontId="18" fillId="0" borderId="0" xfId="0" applyFont="1" applyAlignment="1" quotePrefix="1">
      <alignment/>
    </xf>
    <xf numFmtId="0" fontId="17" fillId="0" borderId="0" xfId="0" applyFont="1" applyAlignment="1" quotePrefix="1">
      <alignment/>
    </xf>
    <xf numFmtId="0" fontId="11" fillId="0" borderId="0" xfId="0" applyFont="1" applyFill="1" applyAlignment="1">
      <alignment horizontal="center"/>
    </xf>
    <xf numFmtId="0" fontId="17" fillId="0" borderId="0" xfId="0" applyFont="1" applyAlignment="1">
      <alignment vertical="center"/>
    </xf>
    <xf numFmtId="0" fontId="0" fillId="0" borderId="0" xfId="0" applyAlignment="1">
      <alignment vertical="center"/>
    </xf>
    <xf numFmtId="164" fontId="10" fillId="0" borderId="0" xfId="15" applyNumberFormat="1" applyFont="1" applyFill="1" applyAlignment="1">
      <alignment/>
    </xf>
    <xf numFmtId="41" fontId="10" fillId="0" borderId="0" xfId="0" applyNumberFormat="1" applyFont="1" applyFill="1" applyAlignment="1">
      <alignment/>
    </xf>
    <xf numFmtId="41" fontId="10" fillId="0" borderId="0" xfId="15" applyNumberFormat="1" applyFont="1" applyFill="1" applyAlignment="1">
      <alignment/>
    </xf>
    <xf numFmtId="164" fontId="10" fillId="0" borderId="3" xfId="15" applyNumberFormat="1" applyFont="1" applyFill="1" applyBorder="1" applyAlignment="1">
      <alignment/>
    </xf>
    <xf numFmtId="41" fontId="10" fillId="0" borderId="3" xfId="15" applyNumberFormat="1" applyFont="1" applyFill="1" applyBorder="1" applyAlignment="1">
      <alignment/>
    </xf>
    <xf numFmtId="0" fontId="23" fillId="0" borderId="0" xfId="0" applyFont="1" applyAlignment="1">
      <alignment/>
    </xf>
    <xf numFmtId="0" fontId="24" fillId="0" borderId="0" xfId="0" applyFont="1" applyFill="1" applyAlignment="1">
      <alignment/>
    </xf>
    <xf numFmtId="0" fontId="25" fillId="0" borderId="0" xfId="0" applyFont="1" applyAlignment="1">
      <alignment/>
    </xf>
    <xf numFmtId="43" fontId="2" fillId="0" borderId="0" xfId="15" applyFont="1" applyBorder="1" applyAlignment="1">
      <alignment horizontal="center"/>
    </xf>
    <xf numFmtId="0" fontId="0" fillId="0" borderId="0" xfId="0" applyAlignment="1">
      <alignment horizontal="center" vertical="center"/>
    </xf>
    <xf numFmtId="0" fontId="19" fillId="0" borderId="0" xfId="0" applyFont="1" applyAlignment="1" quotePrefix="1">
      <alignment horizontal="center" vertical="center" wrapText="1"/>
    </xf>
    <xf numFmtId="0" fontId="0" fillId="0" borderId="0" xfId="0" applyAlignment="1">
      <alignment horizontal="center" vertical="center" wrapText="1"/>
    </xf>
    <xf numFmtId="0" fontId="27" fillId="0" borderId="0" xfId="0" applyFont="1" applyAlignment="1">
      <alignment/>
    </xf>
    <xf numFmtId="0" fontId="11" fillId="0" borderId="0" xfId="0" applyFont="1" applyBorder="1" applyAlignment="1">
      <alignment horizontal="right"/>
    </xf>
    <xf numFmtId="41" fontId="10" fillId="0" borderId="0" xfId="0" applyNumberFormat="1" applyFont="1" applyAlignment="1">
      <alignment/>
    </xf>
    <xf numFmtId="37" fontId="10" fillId="0" borderId="0" xfId="15" applyNumberFormat="1" applyFont="1" applyAlignment="1">
      <alignment/>
    </xf>
    <xf numFmtId="37" fontId="10" fillId="0" borderId="3" xfId="15" applyNumberFormat="1" applyFont="1" applyBorder="1" applyAlignment="1">
      <alignment/>
    </xf>
    <xf numFmtId="0" fontId="10" fillId="0" borderId="4" xfId="0" applyFont="1" applyBorder="1" applyAlignment="1">
      <alignment/>
    </xf>
    <xf numFmtId="0" fontId="2" fillId="0" borderId="0" xfId="0" applyFont="1" applyAlignment="1">
      <alignment horizontal="left" vertical="center" wrapText="1"/>
    </xf>
    <xf numFmtId="0" fontId="0" fillId="0" borderId="0" xfId="0" applyAlignment="1">
      <alignment vertical="center" wrapText="1"/>
    </xf>
    <xf numFmtId="164" fontId="5" fillId="0" borderId="0" xfId="15" applyNumberFormat="1" applyFont="1" applyBorder="1" applyAlignment="1">
      <alignment horizontal="right"/>
    </xf>
    <xf numFmtId="0" fontId="17" fillId="0" borderId="0" xfId="0" applyFont="1" applyAlignment="1">
      <alignment vertical="center" wrapText="1"/>
    </xf>
    <xf numFmtId="0" fontId="10" fillId="0" borderId="0" xfId="0" applyFont="1" applyAlignment="1">
      <alignment horizontal="justify" vertical="center" wrapText="1"/>
    </xf>
    <xf numFmtId="0" fontId="11" fillId="0" borderId="0" xfId="0" applyFont="1" applyAlignment="1">
      <alignment vertical="center" wrapText="1"/>
    </xf>
    <xf numFmtId="0" fontId="21" fillId="0" borderId="0" xfId="0" applyFont="1" applyAlignment="1">
      <alignment vertical="center"/>
    </xf>
    <xf numFmtId="0" fontId="10" fillId="0" borderId="0" xfId="0" applyFont="1" applyAlignment="1">
      <alignment horizontal="left" vertical="center" wrapText="1"/>
    </xf>
    <xf numFmtId="0" fontId="22" fillId="0" borderId="0" xfId="0" applyFont="1" applyFill="1" applyAlignment="1">
      <alignment horizontal="center" vertical="top" wrapText="1"/>
    </xf>
    <xf numFmtId="0" fontId="26" fillId="0" borderId="0" xfId="0" applyFont="1" applyAlignment="1">
      <alignment horizontal="center" vertical="top" wrapText="1"/>
    </xf>
    <xf numFmtId="0" fontId="16" fillId="0" borderId="0" xfId="0" applyFont="1" applyAlignment="1">
      <alignment horizontal="center" vertical="center"/>
    </xf>
    <xf numFmtId="0" fontId="0" fillId="0" borderId="0" xfId="0" applyAlignment="1">
      <alignment horizontal="center" vertical="center"/>
    </xf>
    <xf numFmtId="0" fontId="19" fillId="0" borderId="0" xfId="0" applyFont="1" applyAlignment="1" quotePrefix="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164" fontId="5" fillId="0" borderId="0" xfId="15" applyNumberFormat="1" applyFont="1" applyFill="1" applyBorder="1" applyAlignment="1">
      <alignment horizontal="center" vertical="center"/>
    </xf>
    <xf numFmtId="0" fontId="2" fillId="0" borderId="0" xfId="0" applyFont="1" applyBorder="1" applyAlignment="1">
      <alignment vertical="top" wrapText="1"/>
    </xf>
    <xf numFmtId="43" fontId="5" fillId="0" borderId="0" xfId="15" applyNumberFormat="1" applyFont="1" applyFill="1" applyBorder="1" applyAlignment="1">
      <alignment horizontal="left" vertical="center"/>
    </xf>
    <xf numFmtId="164" fontId="5" fillId="0" borderId="5" xfId="15" applyNumberFormat="1" applyFont="1" applyBorder="1" applyAlignment="1">
      <alignment horizontal="center" vertical="center"/>
    </xf>
    <xf numFmtId="164" fontId="5" fillId="0" borderId="4" xfId="15" applyNumberFormat="1" applyFont="1" applyBorder="1" applyAlignment="1">
      <alignment horizontal="center" vertical="center"/>
    </xf>
    <xf numFmtId="0" fontId="2" fillId="0" borderId="0" xfId="0" applyFont="1" applyAlignment="1">
      <alignment wrapText="1"/>
    </xf>
    <xf numFmtId="0" fontId="8" fillId="0" borderId="0" xfId="0" applyFont="1" applyAlignment="1">
      <alignment wrapText="1"/>
    </xf>
    <xf numFmtId="0" fontId="2" fillId="0" borderId="0" xfId="0" applyFont="1" applyBorder="1" applyAlignment="1">
      <alignment wrapText="1"/>
    </xf>
    <xf numFmtId="43" fontId="5" fillId="0" borderId="0" xfId="15" applyNumberFormat="1" applyFont="1" applyBorder="1" applyAlignment="1">
      <alignment horizontal="center" vertical="center"/>
    </xf>
    <xf numFmtId="164" fontId="5" fillId="0" borderId="0" xfId="15" applyNumberFormat="1" applyFont="1" applyBorder="1" applyAlignment="1">
      <alignment horizontal="center" vertical="center"/>
    </xf>
    <xf numFmtId="0" fontId="2" fillId="0" borderId="0" xfId="0" applyFont="1" applyAlignment="1">
      <alignment vertical="top" wrapText="1"/>
    </xf>
    <xf numFmtId="164" fontId="5" fillId="0" borderId="0" xfId="15" applyNumberFormat="1" applyFont="1" applyBorder="1" applyAlignment="1">
      <alignment horizontal="center" vertical="center" wrapText="1"/>
    </xf>
    <xf numFmtId="164" fontId="5" fillId="0" borderId="5" xfId="15" applyNumberFormat="1" applyFont="1" applyBorder="1" applyAlignment="1">
      <alignment horizontal="center" vertical="center" wrapText="1"/>
    </xf>
    <xf numFmtId="0" fontId="3" fillId="0" borderId="0" xfId="0" applyFont="1" applyBorder="1" applyAlignment="1">
      <alignment horizontal="center"/>
    </xf>
    <xf numFmtId="164" fontId="3" fillId="0" borderId="0" xfId="15" applyNumberFormat="1" applyFont="1" applyBorder="1" applyAlignment="1">
      <alignment horizontal="center" vertical="center" wrapText="1"/>
    </xf>
    <xf numFmtId="0" fontId="3" fillId="0" borderId="0" xfId="0" applyFont="1" applyBorder="1" applyAlignment="1">
      <alignment horizontal="center" vertical="center" wrapText="1"/>
    </xf>
    <xf numFmtId="164" fontId="11" fillId="0" borderId="0" xfId="15" applyNumberFormat="1" applyFont="1" applyBorder="1" applyAlignment="1">
      <alignment horizontal="center" wrapText="1"/>
    </xf>
    <xf numFmtId="0" fontId="16" fillId="0" borderId="0" xfId="0" applyFont="1" applyAlignment="1">
      <alignment horizontal="center" vertical="center" wrapText="1"/>
    </xf>
    <xf numFmtId="0" fontId="9" fillId="0" borderId="0" xfId="0" applyFont="1" applyAlignment="1">
      <alignment horizontal="center" vertical="center"/>
    </xf>
    <xf numFmtId="0" fontId="22" fillId="0" borderId="0" xfId="0" applyFont="1" applyFill="1" applyAlignment="1">
      <alignment horizontal="center" vertical="center" wrapText="1"/>
    </xf>
    <xf numFmtId="0" fontId="26" fillId="0" borderId="0" xfId="0" applyFont="1" applyAlignment="1">
      <alignment horizontal="center" vertical="center" wrapText="1"/>
    </xf>
    <xf numFmtId="164" fontId="10" fillId="0" borderId="0" xfId="15" applyNumberFormat="1" applyFont="1" applyFill="1" applyAlignment="1">
      <alignment vertical="center" wrapText="1"/>
    </xf>
    <xf numFmtId="41" fontId="10" fillId="0" borderId="0" xfId="0" applyNumberFormat="1" applyFont="1" applyFill="1" applyAlignment="1">
      <alignment vertical="center" wrapText="1"/>
    </xf>
    <xf numFmtId="41" fontId="10" fillId="0" borderId="0" xfId="15" applyNumberFormat="1" applyFont="1" applyFill="1" applyAlignment="1">
      <alignment vertical="center" wrapText="1"/>
    </xf>
    <xf numFmtId="41" fontId="0" fillId="0" borderId="0" xfId="0" applyNumberFormat="1" applyAlignment="1">
      <alignment vertical="center" wrapText="1"/>
    </xf>
    <xf numFmtId="0" fontId="10"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horizontal="justify" vertical="top" wrapText="1"/>
    </xf>
    <xf numFmtId="0" fontId="0" fillId="0" borderId="0" xfId="0"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sp>
      <xdr:nvSpPr>
        <xdr:cNvPr id="1" name="Rectangle 3"/>
        <xdr:cNvSpPr>
          <a:spLocks/>
        </xdr:cNvSpPr>
      </xdr:nvSpPr>
      <xdr:spPr>
        <a:xfrm>
          <a:off x="5457825" y="0"/>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zoomScale="75" zoomScaleNormal="75" workbookViewId="0" topLeftCell="A1">
      <selection activeCell="A1" sqref="A1:H1"/>
    </sheetView>
  </sheetViews>
  <sheetFormatPr defaultColWidth="9.140625" defaultRowHeight="12.75"/>
  <cols>
    <col min="1" max="1" width="4.00390625" style="1" customWidth="1"/>
    <col min="2" max="2" width="4.00390625" style="67" customWidth="1"/>
    <col min="3" max="3" width="2.421875" style="1" customWidth="1"/>
    <col min="4" max="4" width="52.140625" style="1" customWidth="1"/>
    <col min="5" max="5" width="19.28125" style="2" customWidth="1"/>
    <col min="6" max="6" width="22.421875" style="1" customWidth="1"/>
    <col min="7" max="7" width="19.8515625" style="1" customWidth="1"/>
    <col min="8" max="8" width="23.00390625" style="1" customWidth="1"/>
    <col min="9" max="9" width="9.140625" style="1" customWidth="1"/>
    <col min="10" max="10" width="14.7109375" style="1" customWidth="1"/>
    <col min="11" max="16384" width="9.140625" style="1" customWidth="1"/>
  </cols>
  <sheetData>
    <row r="1" spans="1:8" ht="26.25" customHeight="1">
      <c r="A1" s="113" t="s">
        <v>154</v>
      </c>
      <c r="B1" s="114"/>
      <c r="C1" s="114"/>
      <c r="D1" s="114"/>
      <c r="E1" s="114"/>
      <c r="F1" s="114"/>
      <c r="G1" s="114"/>
      <c r="H1" s="114"/>
    </row>
    <row r="2" spans="1:8" ht="19.5" customHeight="1">
      <c r="A2" s="113" t="s">
        <v>185</v>
      </c>
      <c r="B2" s="114"/>
      <c r="C2" s="114"/>
      <c r="D2" s="114"/>
      <c r="E2" s="114"/>
      <c r="F2" s="114"/>
      <c r="G2" s="114"/>
      <c r="H2" s="114"/>
    </row>
    <row r="3" spans="1:8" ht="20.25" customHeight="1">
      <c r="A3" s="115" t="s">
        <v>0</v>
      </c>
      <c r="B3" s="116"/>
      <c r="C3" s="116"/>
      <c r="D3" s="116"/>
      <c r="E3" s="116"/>
      <c r="F3" s="116"/>
      <c r="G3" s="116"/>
      <c r="H3" s="116"/>
    </row>
    <row r="4" spans="1:8" ht="21" customHeight="1">
      <c r="A4" s="113" t="s">
        <v>1</v>
      </c>
      <c r="B4" s="114"/>
      <c r="C4" s="114"/>
      <c r="D4" s="114"/>
      <c r="E4" s="114"/>
      <c r="F4" s="114"/>
      <c r="G4" s="114"/>
      <c r="H4" s="114"/>
    </row>
    <row r="5" spans="1:8" ht="33" customHeight="1">
      <c r="A5" s="3"/>
      <c r="B5" s="16"/>
      <c r="C5" s="4"/>
      <c r="D5" s="4"/>
      <c r="E5" s="132" t="s">
        <v>2</v>
      </c>
      <c r="F5" s="132"/>
      <c r="G5" s="132" t="s">
        <v>3</v>
      </c>
      <c r="H5" s="132"/>
    </row>
    <row r="6" spans="1:8" ht="17.25" customHeight="1">
      <c r="A6" s="4"/>
      <c r="B6" s="16"/>
      <c r="C6" s="4"/>
      <c r="D6" s="103"/>
      <c r="E6" s="133" t="s">
        <v>4</v>
      </c>
      <c r="F6" s="134" t="s">
        <v>5</v>
      </c>
      <c r="G6" s="134" t="s">
        <v>6</v>
      </c>
      <c r="H6" s="134" t="s">
        <v>7</v>
      </c>
    </row>
    <row r="7" spans="1:8" ht="15" customHeight="1">
      <c r="A7" s="4"/>
      <c r="B7" s="16"/>
      <c r="C7" s="4"/>
      <c r="D7" s="4"/>
      <c r="E7" s="133"/>
      <c r="F7" s="134"/>
      <c r="G7" s="134"/>
      <c r="H7" s="134"/>
    </row>
    <row r="8" spans="1:8" ht="25.5" customHeight="1">
      <c r="A8" s="4"/>
      <c r="B8" s="16"/>
      <c r="C8" s="4"/>
      <c r="D8" s="4"/>
      <c r="E8" s="133"/>
      <c r="F8" s="134"/>
      <c r="G8" s="134"/>
      <c r="H8" s="134"/>
    </row>
    <row r="9" spans="1:8" ht="16.5">
      <c r="A9" s="4"/>
      <c r="B9" s="16"/>
      <c r="C9" s="4"/>
      <c r="D9" s="4"/>
      <c r="E9" s="61" t="s">
        <v>186</v>
      </c>
      <c r="F9" s="7" t="s">
        <v>190</v>
      </c>
      <c r="G9" s="61" t="s">
        <v>186</v>
      </c>
      <c r="H9" s="7" t="s">
        <v>190</v>
      </c>
    </row>
    <row r="10" spans="1:8" ht="16.5">
      <c r="A10" s="4"/>
      <c r="B10" s="16"/>
      <c r="C10" s="4"/>
      <c r="D10" s="4"/>
      <c r="E10" s="8" t="s">
        <v>8</v>
      </c>
      <c r="F10" s="9" t="s">
        <v>8</v>
      </c>
      <c r="G10" s="9" t="s">
        <v>8</v>
      </c>
      <c r="H10" s="9" t="s">
        <v>8</v>
      </c>
    </row>
    <row r="11" spans="1:8" ht="16.5">
      <c r="A11" s="4"/>
      <c r="B11" s="16"/>
      <c r="C11" s="4"/>
      <c r="D11" s="4"/>
      <c r="E11" s="5"/>
      <c r="F11" s="6"/>
      <c r="G11" s="6"/>
      <c r="H11" s="6"/>
    </row>
    <row r="12" spans="1:8" ht="19.5">
      <c r="A12" s="10" t="s">
        <v>9</v>
      </c>
      <c r="B12" s="16" t="s">
        <v>10</v>
      </c>
      <c r="C12" s="4"/>
      <c r="D12" s="11" t="s">
        <v>11</v>
      </c>
      <c r="E12" s="12">
        <v>39878</v>
      </c>
      <c r="F12" s="12">
        <v>0</v>
      </c>
      <c r="G12" s="12">
        <v>116432</v>
      </c>
      <c r="H12" s="12">
        <v>0</v>
      </c>
    </row>
    <row r="13" spans="1:8" ht="11.25" customHeight="1">
      <c r="A13" s="4"/>
      <c r="B13" s="16"/>
      <c r="C13" s="4"/>
      <c r="E13" s="12"/>
      <c r="F13" s="12"/>
      <c r="G13" s="12"/>
      <c r="H13" s="12"/>
    </row>
    <row r="14" spans="1:8" ht="19.5">
      <c r="A14" s="4"/>
      <c r="B14" s="16" t="s">
        <v>12</v>
      </c>
      <c r="C14" s="4"/>
      <c r="D14" s="1" t="s">
        <v>13</v>
      </c>
      <c r="E14" s="105" t="s">
        <v>235</v>
      </c>
      <c r="F14" s="12">
        <v>0</v>
      </c>
      <c r="G14" s="12">
        <v>0</v>
      </c>
      <c r="H14" s="12">
        <v>0</v>
      </c>
    </row>
    <row r="15" spans="1:8" ht="13.5" customHeight="1">
      <c r="A15" s="4"/>
      <c r="B15" s="16"/>
      <c r="C15" s="4"/>
      <c r="E15" s="12"/>
      <c r="F15" s="12"/>
      <c r="G15" s="12"/>
      <c r="H15" s="12"/>
    </row>
    <row r="16" spans="1:8" ht="19.5">
      <c r="A16" s="4"/>
      <c r="B16" s="16" t="s">
        <v>14</v>
      </c>
      <c r="C16" s="4"/>
      <c r="D16" s="1" t="s">
        <v>15</v>
      </c>
      <c r="E16" s="12">
        <f>378+102</f>
        <v>480</v>
      </c>
      <c r="F16" s="12">
        <v>0</v>
      </c>
      <c r="G16" s="12">
        <v>696</v>
      </c>
      <c r="H16" s="12">
        <v>0</v>
      </c>
    </row>
    <row r="17" spans="1:8" ht="12.75" customHeight="1">
      <c r="A17" s="4"/>
      <c r="B17" s="16"/>
      <c r="C17" s="4"/>
      <c r="D17" s="4"/>
      <c r="E17" s="13"/>
      <c r="F17" s="14"/>
      <c r="G17" s="14"/>
      <c r="H17" s="14"/>
    </row>
    <row r="18" spans="1:8" ht="53.25" customHeight="1">
      <c r="A18" s="15" t="s">
        <v>16</v>
      </c>
      <c r="B18" s="16" t="s">
        <v>10</v>
      </c>
      <c r="C18" s="4"/>
      <c r="D18" s="17" t="s">
        <v>17</v>
      </c>
      <c r="E18" s="66">
        <f>E26-E24-E22-E20</f>
        <v>4692</v>
      </c>
      <c r="F18" s="66">
        <f>F26-F24-F22-F20</f>
        <v>0</v>
      </c>
      <c r="G18" s="66">
        <f>G26-G24-G22-G20</f>
        <v>14991</v>
      </c>
      <c r="H18" s="12">
        <f>H26-H24-H22-H20</f>
        <v>0</v>
      </c>
    </row>
    <row r="19" spans="1:8" ht="12.75" customHeight="1">
      <c r="A19" s="4"/>
      <c r="B19" s="16"/>
      <c r="C19" s="4"/>
      <c r="D19" s="4"/>
      <c r="E19" s="12"/>
      <c r="F19" s="12"/>
      <c r="G19" s="12"/>
      <c r="H19" s="12"/>
    </row>
    <row r="20" spans="1:8" ht="19.5">
      <c r="A20" s="4"/>
      <c r="B20" s="16" t="s">
        <v>12</v>
      </c>
      <c r="C20" s="4"/>
      <c r="D20" s="1" t="s">
        <v>18</v>
      </c>
      <c r="E20" s="12">
        <v>-261</v>
      </c>
      <c r="F20" s="12">
        <v>0</v>
      </c>
      <c r="G20" s="12">
        <v>-878</v>
      </c>
      <c r="H20" s="12">
        <v>0</v>
      </c>
    </row>
    <row r="21" spans="1:8" ht="12.75" customHeight="1">
      <c r="A21" s="4"/>
      <c r="B21" s="16"/>
      <c r="C21" s="4"/>
      <c r="E21" s="12"/>
      <c r="F21" s="12"/>
      <c r="G21" s="12"/>
      <c r="H21" s="12"/>
    </row>
    <row r="22" spans="1:8" ht="17.25" customHeight="1">
      <c r="A22" s="4"/>
      <c r="B22" s="16" t="s">
        <v>14</v>
      </c>
      <c r="C22" s="4"/>
      <c r="D22" s="1" t="s">
        <v>19</v>
      </c>
      <c r="E22" s="12">
        <v>-394</v>
      </c>
      <c r="F22" s="12">
        <v>0</v>
      </c>
      <c r="G22" s="12">
        <v>-1055</v>
      </c>
      <c r="H22" s="12">
        <v>0</v>
      </c>
    </row>
    <row r="23" spans="1:8" ht="10.5" customHeight="1">
      <c r="A23" s="4"/>
      <c r="B23" s="16"/>
      <c r="C23" s="4"/>
      <c r="E23" s="12"/>
      <c r="F23" s="12"/>
      <c r="G23" s="12"/>
      <c r="H23" s="12"/>
    </row>
    <row r="24" spans="1:8" ht="15.75" customHeight="1">
      <c r="A24" s="4"/>
      <c r="B24" s="16" t="s">
        <v>20</v>
      </c>
      <c r="C24" s="4"/>
      <c r="D24" s="1" t="s">
        <v>21</v>
      </c>
      <c r="E24" s="12">
        <v>0</v>
      </c>
      <c r="F24" s="12">
        <v>0</v>
      </c>
      <c r="G24" s="12">
        <v>0</v>
      </c>
      <c r="H24" s="12">
        <v>0</v>
      </c>
    </row>
    <row r="25" spans="1:8" ht="10.5" customHeight="1">
      <c r="A25" s="4"/>
      <c r="B25" s="16"/>
      <c r="C25" s="4"/>
      <c r="E25" s="13"/>
      <c r="F25" s="13"/>
      <c r="G25" s="13"/>
      <c r="H25" s="13"/>
    </row>
    <row r="26" spans="1:8" ht="18.75" customHeight="1">
      <c r="A26" s="4"/>
      <c r="B26" s="16" t="s">
        <v>22</v>
      </c>
      <c r="C26" s="4"/>
      <c r="D26" s="124" t="s">
        <v>23</v>
      </c>
      <c r="E26" s="130">
        <v>4037</v>
      </c>
      <c r="F26" s="12">
        <v>0</v>
      </c>
      <c r="G26" s="131">
        <v>13058</v>
      </c>
      <c r="H26" s="12">
        <v>0</v>
      </c>
    </row>
    <row r="27" spans="1:8" ht="13.5" customHeight="1">
      <c r="A27" s="4"/>
      <c r="B27" s="16"/>
      <c r="C27" s="4"/>
      <c r="D27" s="124"/>
      <c r="E27" s="130"/>
      <c r="F27" s="12"/>
      <c r="G27" s="130"/>
      <c r="H27" s="12"/>
    </row>
    <row r="28" spans="1:8" ht="12.75" customHeight="1">
      <c r="A28" s="4"/>
      <c r="B28" s="16"/>
      <c r="C28" s="4"/>
      <c r="E28" s="12"/>
      <c r="F28" s="12"/>
      <c r="G28" s="12"/>
      <c r="H28" s="12"/>
    </row>
    <row r="29" spans="1:8" ht="33.75" customHeight="1">
      <c r="A29" s="4"/>
      <c r="B29" s="16" t="s">
        <v>24</v>
      </c>
      <c r="C29" s="4"/>
      <c r="D29" s="68" t="s">
        <v>25</v>
      </c>
      <c r="E29" s="12">
        <v>0</v>
      </c>
      <c r="F29" s="12">
        <v>0</v>
      </c>
      <c r="G29" s="12">
        <v>0</v>
      </c>
      <c r="H29" s="12">
        <v>0</v>
      </c>
    </row>
    <row r="30" spans="1:8" ht="12.75" customHeight="1">
      <c r="A30" s="4"/>
      <c r="B30" s="16"/>
      <c r="C30" s="4"/>
      <c r="E30" s="13"/>
      <c r="F30" s="13"/>
      <c r="G30" s="13"/>
      <c r="H30" s="13"/>
    </row>
    <row r="31" spans="1:8" ht="22.5" customHeight="1">
      <c r="A31" s="4"/>
      <c r="B31" s="67" t="s">
        <v>26</v>
      </c>
      <c r="C31" s="18"/>
      <c r="D31" s="117" t="s">
        <v>183</v>
      </c>
      <c r="E31" s="130">
        <f>SUM(E26:E30)</f>
        <v>4037</v>
      </c>
      <c r="F31" s="12">
        <f>SUM(F26:F30)</f>
        <v>0</v>
      </c>
      <c r="G31" s="130">
        <f>SUM(G26:G30)</f>
        <v>13058</v>
      </c>
      <c r="H31" s="12">
        <f>SUM(H26:H30)</f>
        <v>0</v>
      </c>
    </row>
    <row r="32" spans="1:8" ht="27" customHeight="1">
      <c r="A32" s="4"/>
      <c r="B32" s="16"/>
      <c r="C32" s="4"/>
      <c r="D32" s="117"/>
      <c r="E32" s="130"/>
      <c r="F32" s="12"/>
      <c r="G32" s="130"/>
      <c r="H32" s="12"/>
    </row>
    <row r="33" spans="1:8" ht="11.25" customHeight="1">
      <c r="A33" s="4"/>
      <c r="B33" s="16"/>
      <c r="C33" s="4"/>
      <c r="E33" s="12"/>
      <c r="F33" s="12"/>
      <c r="G33" s="12"/>
      <c r="H33" s="12"/>
    </row>
    <row r="34" spans="1:8" ht="21" customHeight="1">
      <c r="A34" s="4"/>
      <c r="B34" s="16" t="s">
        <v>27</v>
      </c>
      <c r="C34" s="4"/>
      <c r="D34" s="1" t="s">
        <v>28</v>
      </c>
      <c r="E34" s="12">
        <f>-4103+2907</f>
        <v>-1196</v>
      </c>
      <c r="F34" s="12">
        <v>0</v>
      </c>
      <c r="G34" s="12">
        <v>-4103</v>
      </c>
      <c r="H34" s="12">
        <f>-IF(H31&gt;0,28%*H31,0)</f>
        <v>0</v>
      </c>
    </row>
    <row r="35" spans="1:8" ht="11.25" customHeight="1">
      <c r="A35" s="4"/>
      <c r="B35" s="16"/>
      <c r="C35" s="4"/>
      <c r="D35" s="4"/>
      <c r="E35" s="13"/>
      <c r="F35" s="13"/>
      <c r="G35" s="13"/>
      <c r="H35" s="13"/>
    </row>
    <row r="36" spans="1:8" ht="16.5" customHeight="1">
      <c r="A36" s="4"/>
      <c r="B36" s="16" t="s">
        <v>29</v>
      </c>
      <c r="C36" s="4" t="s">
        <v>29</v>
      </c>
      <c r="D36" s="124" t="s">
        <v>30</v>
      </c>
      <c r="E36" s="128">
        <f>SUM(E31:E35)</f>
        <v>2841</v>
      </c>
      <c r="F36" s="128">
        <f>SUM(F31:F35)</f>
        <v>0</v>
      </c>
      <c r="G36" s="128">
        <f>SUM(G31:G35)</f>
        <v>8955</v>
      </c>
      <c r="H36" s="128">
        <f>SUM(H31:H35)</f>
        <v>0</v>
      </c>
    </row>
    <row r="37" spans="1:8" ht="16.5" customHeight="1">
      <c r="A37" s="4"/>
      <c r="B37" s="16"/>
      <c r="C37" s="4"/>
      <c r="D37" s="124"/>
      <c r="E37" s="128"/>
      <c r="F37" s="128"/>
      <c r="G37" s="128"/>
      <c r="H37" s="128"/>
    </row>
    <row r="38" spans="1:8" ht="13.5" customHeight="1">
      <c r="A38" s="4"/>
      <c r="B38" s="16"/>
      <c r="C38" s="4"/>
      <c r="D38" s="19"/>
      <c r="E38" s="20"/>
      <c r="F38" s="20"/>
      <c r="G38" s="20"/>
      <c r="H38" s="20"/>
    </row>
    <row r="39" spans="1:8" ht="19.5">
      <c r="A39" s="4"/>
      <c r="B39" s="16"/>
      <c r="C39" s="4" t="s">
        <v>31</v>
      </c>
      <c r="D39" s="18" t="s">
        <v>182</v>
      </c>
      <c r="E39" s="12">
        <v>35</v>
      </c>
      <c r="F39" s="12">
        <v>0</v>
      </c>
      <c r="G39" s="12">
        <v>-760</v>
      </c>
      <c r="H39" s="12">
        <v>0</v>
      </c>
    </row>
    <row r="40" spans="1:8" ht="12.75" customHeight="1">
      <c r="A40" s="4"/>
      <c r="B40" s="16"/>
      <c r="C40" s="4"/>
      <c r="D40" s="4"/>
      <c r="E40" s="12"/>
      <c r="F40" s="12"/>
      <c r="G40" s="12"/>
      <c r="H40" s="12"/>
    </row>
    <row r="41" spans="1:8" ht="21" customHeight="1">
      <c r="A41" s="4"/>
      <c r="B41" s="16" t="s">
        <v>32</v>
      </c>
      <c r="C41" s="4"/>
      <c r="D41" s="60" t="s">
        <v>33</v>
      </c>
      <c r="E41" s="12">
        <v>0</v>
      </c>
      <c r="F41" s="12">
        <v>0</v>
      </c>
      <c r="G41" s="12">
        <v>0</v>
      </c>
      <c r="H41" s="12">
        <v>0</v>
      </c>
    </row>
    <row r="42" spans="1:8" ht="13.5" customHeight="1">
      <c r="A42" s="4"/>
      <c r="B42" s="16"/>
      <c r="C42" s="4"/>
      <c r="E42" s="13"/>
      <c r="F42" s="13"/>
      <c r="G42" s="13"/>
      <c r="H42" s="13"/>
    </row>
    <row r="43" spans="1:8" ht="16.5" customHeight="1">
      <c r="A43" s="4"/>
      <c r="B43" s="16" t="s">
        <v>34</v>
      </c>
      <c r="C43" s="4"/>
      <c r="D43" s="124" t="s">
        <v>35</v>
      </c>
      <c r="E43" s="128">
        <f>SUM(E36:E42)</f>
        <v>2876</v>
      </c>
      <c r="F43" s="128">
        <f>SUM(F36:F42)</f>
        <v>0</v>
      </c>
      <c r="G43" s="128">
        <f>SUM(G36:G42)</f>
        <v>8195</v>
      </c>
      <c r="H43" s="128">
        <f>SUM(H36:H42)</f>
        <v>0</v>
      </c>
    </row>
    <row r="44" spans="1:8" ht="18" customHeight="1">
      <c r="A44" s="4"/>
      <c r="B44" s="16"/>
      <c r="C44" s="4"/>
      <c r="D44" s="125"/>
      <c r="E44" s="128"/>
      <c r="F44" s="128"/>
      <c r="G44" s="128"/>
      <c r="H44" s="128"/>
    </row>
    <row r="45" spans="1:8" ht="13.5" customHeight="1">
      <c r="A45" s="4"/>
      <c r="B45" s="16"/>
      <c r="C45" s="4"/>
      <c r="D45" s="21"/>
      <c r="E45" s="20"/>
      <c r="F45" s="20"/>
      <c r="G45" s="20"/>
      <c r="H45" s="20"/>
    </row>
    <row r="46" spans="1:8" ht="19.5">
      <c r="A46" s="4"/>
      <c r="B46" s="16" t="s">
        <v>36</v>
      </c>
      <c r="C46" s="4" t="s">
        <v>29</v>
      </c>
      <c r="D46" s="1" t="s">
        <v>37</v>
      </c>
      <c r="E46" s="12">
        <v>0</v>
      </c>
      <c r="F46" s="12"/>
      <c r="G46" s="12">
        <v>0</v>
      </c>
      <c r="H46" s="12"/>
    </row>
    <row r="47" spans="1:8" ht="19.5">
      <c r="A47" s="4"/>
      <c r="B47" s="16"/>
      <c r="C47" s="4" t="s">
        <v>31</v>
      </c>
      <c r="D47" s="1" t="s">
        <v>79</v>
      </c>
      <c r="E47" s="12">
        <v>0</v>
      </c>
      <c r="F47" s="12"/>
      <c r="G47" s="12">
        <v>0</v>
      </c>
      <c r="H47" s="12"/>
    </row>
    <row r="48" spans="1:8" ht="19.5">
      <c r="A48" s="4"/>
      <c r="B48" s="16"/>
      <c r="C48" s="4" t="s">
        <v>38</v>
      </c>
      <c r="D48" s="124" t="s">
        <v>39</v>
      </c>
      <c r="E48" s="12"/>
      <c r="F48" s="12"/>
      <c r="G48" s="12"/>
      <c r="H48" s="12"/>
    </row>
    <row r="49" spans="1:8" ht="19.5">
      <c r="A49" s="4"/>
      <c r="B49" s="16"/>
      <c r="C49" s="4"/>
      <c r="D49" s="124"/>
      <c r="E49" s="12">
        <v>0</v>
      </c>
      <c r="F49" s="12"/>
      <c r="G49" s="12">
        <v>0</v>
      </c>
      <c r="H49" s="12"/>
    </row>
    <row r="50" spans="1:8" ht="14.25" customHeight="1">
      <c r="A50" s="4"/>
      <c r="B50" s="16"/>
      <c r="C50" s="4"/>
      <c r="D50" s="4"/>
      <c r="E50" s="12"/>
      <c r="F50" s="12"/>
      <c r="G50" s="12"/>
      <c r="H50" s="12"/>
    </row>
    <row r="51" spans="2:8" s="4" customFormat="1" ht="36.75" customHeight="1">
      <c r="B51" s="16" t="s">
        <v>40</v>
      </c>
      <c r="D51" s="129" t="s">
        <v>41</v>
      </c>
      <c r="E51" s="122">
        <f>SUM(E43:E50)</f>
        <v>2876</v>
      </c>
      <c r="F51" s="122">
        <f>SUM(F43:F50)</f>
        <v>0</v>
      </c>
      <c r="G51" s="122">
        <f>SUM(G43:G50)</f>
        <v>8195</v>
      </c>
      <c r="H51" s="122">
        <f>SUM(H43:H50)</f>
        <v>0</v>
      </c>
    </row>
    <row r="52" spans="1:8" ht="3" customHeight="1" hidden="1">
      <c r="A52" s="4"/>
      <c r="B52" s="16"/>
      <c r="C52" s="4"/>
      <c r="D52" s="129"/>
      <c r="E52" s="123"/>
      <c r="F52" s="123"/>
      <c r="G52" s="123"/>
      <c r="H52" s="123"/>
    </row>
    <row r="53" spans="1:8" ht="14.25" customHeight="1">
      <c r="A53" s="4"/>
      <c r="B53" s="16"/>
      <c r="C53" s="4"/>
      <c r="D53" s="4"/>
      <c r="E53" s="12"/>
      <c r="F53" s="22"/>
      <c r="G53" s="22"/>
      <c r="H53" s="22"/>
    </row>
    <row r="54" spans="1:8" ht="31.5" customHeight="1">
      <c r="A54" s="10" t="s">
        <v>42</v>
      </c>
      <c r="B54" s="124" t="s">
        <v>43</v>
      </c>
      <c r="C54" s="125"/>
      <c r="D54" s="125"/>
      <c r="E54" s="12"/>
      <c r="F54" s="22"/>
      <c r="G54" s="22"/>
      <c r="H54" s="22"/>
    </row>
    <row r="55" spans="1:8" ht="19.5">
      <c r="A55" s="10"/>
      <c r="B55" s="125"/>
      <c r="C55" s="125"/>
      <c r="D55" s="125"/>
      <c r="E55" s="12"/>
      <c r="F55" s="22"/>
      <c r="G55" s="22"/>
      <c r="H55" s="22"/>
    </row>
    <row r="56" spans="1:8" ht="14.25" customHeight="1">
      <c r="A56" s="4"/>
      <c r="B56" s="16"/>
      <c r="C56" s="4"/>
      <c r="D56" s="4"/>
      <c r="E56" s="12"/>
      <c r="F56" s="22"/>
      <c r="G56" s="22"/>
      <c r="H56" s="22"/>
    </row>
    <row r="57" spans="1:8" ht="27.75" customHeight="1">
      <c r="A57" s="4"/>
      <c r="B57" s="67" t="s">
        <v>10</v>
      </c>
      <c r="D57" s="126" t="s">
        <v>191</v>
      </c>
      <c r="E57" s="127">
        <f>+E51/35047559*100000</f>
        <v>8.205992320321082</v>
      </c>
      <c r="F57" s="128">
        <v>0</v>
      </c>
      <c r="G57" s="127">
        <v>23.38</v>
      </c>
      <c r="H57" s="128">
        <v>0</v>
      </c>
    </row>
    <row r="58" spans="1:8" ht="20.25" customHeight="1">
      <c r="A58" s="4"/>
      <c r="D58" s="126"/>
      <c r="E58" s="127"/>
      <c r="F58" s="128"/>
      <c r="G58" s="127"/>
      <c r="H58" s="128"/>
    </row>
    <row r="59" spans="1:8" ht="13.5" customHeight="1">
      <c r="A59" s="4"/>
      <c r="E59" s="12"/>
      <c r="F59" s="22"/>
      <c r="G59" s="22"/>
      <c r="H59" s="22"/>
    </row>
    <row r="60" spans="1:8" ht="16.5" customHeight="1">
      <c r="A60" s="4"/>
      <c r="B60" s="67" t="s">
        <v>12</v>
      </c>
      <c r="D60" s="120" t="s">
        <v>184</v>
      </c>
      <c r="E60" s="121">
        <v>0</v>
      </c>
      <c r="F60" s="119">
        <v>0</v>
      </c>
      <c r="G60" s="121">
        <v>0</v>
      </c>
      <c r="H60" s="119">
        <v>0</v>
      </c>
    </row>
    <row r="61" spans="1:8" ht="8.25" customHeight="1">
      <c r="A61" s="4"/>
      <c r="D61" s="120"/>
      <c r="E61" s="121"/>
      <c r="F61" s="119"/>
      <c r="G61" s="121"/>
      <c r="H61" s="119"/>
    </row>
    <row r="62" spans="1:8" ht="12.75" customHeight="1">
      <c r="A62" s="4"/>
      <c r="E62" s="5"/>
      <c r="F62" s="23"/>
      <c r="G62" s="23"/>
      <c r="H62" s="23"/>
    </row>
    <row r="63" spans="1:8" ht="16.5">
      <c r="A63" s="4">
        <v>4</v>
      </c>
      <c r="B63" s="67" t="s">
        <v>10</v>
      </c>
      <c r="D63" s="1" t="s">
        <v>122</v>
      </c>
      <c r="E63" s="2">
        <v>0</v>
      </c>
      <c r="F63" s="24"/>
      <c r="G63" s="23">
        <v>0</v>
      </c>
      <c r="H63" s="23"/>
    </row>
    <row r="64" spans="1:8" ht="11.25" customHeight="1">
      <c r="A64" s="4"/>
      <c r="F64" s="24"/>
      <c r="G64" s="23"/>
      <c r="H64" s="23"/>
    </row>
    <row r="65" spans="1:8" ht="16.5">
      <c r="A65" s="4"/>
      <c r="B65" s="67" t="s">
        <v>12</v>
      </c>
      <c r="D65" s="1" t="s">
        <v>126</v>
      </c>
      <c r="E65" s="2">
        <v>0</v>
      </c>
      <c r="F65" s="24"/>
      <c r="G65" s="23">
        <v>0</v>
      </c>
      <c r="H65" s="23"/>
    </row>
    <row r="66" spans="1:8" ht="10.5" customHeight="1">
      <c r="A66" s="4"/>
      <c r="F66" s="24"/>
      <c r="G66" s="23"/>
      <c r="H66" s="23"/>
    </row>
    <row r="67" spans="1:8" ht="65.25" customHeight="1">
      <c r="A67" s="4"/>
      <c r="E67" s="53" t="s">
        <v>46</v>
      </c>
      <c r="F67" s="55"/>
      <c r="G67" s="54" t="s">
        <v>130</v>
      </c>
      <c r="H67" s="23"/>
    </row>
    <row r="68" spans="1:8" ht="9.75" customHeight="1">
      <c r="A68" s="4"/>
      <c r="F68" s="24"/>
      <c r="G68" s="23"/>
      <c r="H68" s="23"/>
    </row>
    <row r="69" spans="1:8" ht="19.5">
      <c r="A69" s="10" t="s">
        <v>52</v>
      </c>
      <c r="B69" s="67" t="s">
        <v>87</v>
      </c>
      <c r="C69" s="48"/>
      <c r="E69" s="65">
        <f>+'Consolidated Bal Sheet'!C57</f>
        <v>1.5700884955752212</v>
      </c>
      <c r="F69" s="24"/>
      <c r="G69" s="93" t="s">
        <v>181</v>
      </c>
      <c r="H69" s="23"/>
    </row>
    <row r="70" spans="1:8" ht="16.5">
      <c r="A70" s="4"/>
      <c r="F70" s="24"/>
      <c r="G70" s="23"/>
      <c r="H70" s="23"/>
    </row>
    <row r="71" spans="1:8" ht="16.5">
      <c r="A71" s="4"/>
      <c r="F71" s="24"/>
      <c r="G71" s="23"/>
      <c r="H71" s="23"/>
    </row>
    <row r="72" spans="1:8" ht="38.25" customHeight="1">
      <c r="A72" s="4"/>
      <c r="B72" s="67" t="s">
        <v>44</v>
      </c>
      <c r="D72" s="117" t="s">
        <v>193</v>
      </c>
      <c r="E72" s="118"/>
      <c r="F72" s="118"/>
      <c r="G72" s="118"/>
      <c r="H72" s="118"/>
    </row>
    <row r="73" spans="1:8" ht="16.5">
      <c r="A73" s="4"/>
      <c r="D73" s="1" t="s">
        <v>99</v>
      </c>
      <c r="F73" s="24"/>
      <c r="G73" s="24"/>
      <c r="H73" s="24"/>
    </row>
    <row r="74" spans="1:8" ht="16.5">
      <c r="A74" s="4"/>
      <c r="F74" s="24"/>
      <c r="G74" s="24"/>
      <c r="H74" s="24"/>
    </row>
    <row r="75" ht="16.5">
      <c r="A75" s="4"/>
    </row>
    <row r="76" ht="16.5">
      <c r="A76" s="4"/>
    </row>
    <row r="77" ht="16.5">
      <c r="A77" s="4"/>
    </row>
    <row r="78" ht="16.5">
      <c r="A78" s="4"/>
    </row>
    <row r="79" ht="16.5">
      <c r="A79" s="4"/>
    </row>
    <row r="80" ht="16.5">
      <c r="A80" s="4"/>
    </row>
    <row r="81" ht="16.5">
      <c r="A81" s="4"/>
    </row>
    <row r="82" ht="16.5">
      <c r="A82" s="4"/>
    </row>
    <row r="83" ht="16.5">
      <c r="A83" s="4"/>
    </row>
    <row r="84" ht="16.5">
      <c r="A84" s="4"/>
    </row>
    <row r="85" ht="16.5">
      <c r="A85" s="4"/>
    </row>
    <row r="86" ht="16.5">
      <c r="A86" s="4"/>
    </row>
    <row r="87" ht="16.5">
      <c r="A87" s="4"/>
    </row>
    <row r="88" ht="16.5">
      <c r="A88" s="4"/>
    </row>
    <row r="89" ht="16.5">
      <c r="A89" s="4"/>
    </row>
    <row r="90" ht="16.5">
      <c r="A90" s="4"/>
    </row>
    <row r="91" ht="16.5">
      <c r="A91" s="4"/>
    </row>
    <row r="92" ht="16.5">
      <c r="A92" s="4"/>
    </row>
    <row r="93" ht="16.5">
      <c r="A93" s="4"/>
    </row>
    <row r="94" ht="16.5">
      <c r="A94" s="4"/>
    </row>
    <row r="95" ht="16.5">
      <c r="A95" s="4"/>
    </row>
    <row r="96" ht="16.5">
      <c r="A96" s="4"/>
    </row>
    <row r="97" ht="16.5">
      <c r="A97" s="4"/>
    </row>
    <row r="98" ht="16.5">
      <c r="A98" s="4"/>
    </row>
    <row r="99" ht="16.5">
      <c r="A99" s="4"/>
    </row>
    <row r="100" ht="16.5">
      <c r="A100" s="4"/>
    </row>
    <row r="101" ht="16.5">
      <c r="A101" s="4"/>
    </row>
    <row r="102" ht="16.5">
      <c r="A102" s="4"/>
    </row>
    <row r="103" ht="16.5">
      <c r="A103" s="4"/>
    </row>
    <row r="104" ht="16.5">
      <c r="A104" s="4"/>
    </row>
    <row r="105" ht="16.5">
      <c r="A105" s="4"/>
    </row>
    <row r="106" ht="16.5">
      <c r="A106" s="4"/>
    </row>
    <row r="107" ht="16.5">
      <c r="A107" s="4"/>
    </row>
    <row r="108" ht="16.5">
      <c r="A108" s="4"/>
    </row>
    <row r="109" ht="16.5">
      <c r="A109" s="4"/>
    </row>
    <row r="110" ht="16.5">
      <c r="A110" s="4"/>
    </row>
    <row r="111" ht="16.5">
      <c r="A111" s="4"/>
    </row>
    <row r="112" ht="16.5">
      <c r="A112" s="4"/>
    </row>
    <row r="113" ht="16.5">
      <c r="A113" s="4"/>
    </row>
    <row r="114" ht="16.5">
      <c r="A114" s="4"/>
    </row>
    <row r="115" ht="16.5">
      <c r="A115" s="4"/>
    </row>
    <row r="116" ht="16.5">
      <c r="A116" s="4"/>
    </row>
    <row r="117" ht="16.5">
      <c r="A117" s="4"/>
    </row>
    <row r="118" ht="16.5">
      <c r="A118" s="4"/>
    </row>
    <row r="119" ht="16.5">
      <c r="A119" s="4"/>
    </row>
    <row r="120" ht="16.5">
      <c r="A120" s="4"/>
    </row>
    <row r="121" ht="16.5">
      <c r="A121" s="4"/>
    </row>
    <row r="122" ht="16.5">
      <c r="A122" s="4"/>
    </row>
    <row r="123" ht="16.5">
      <c r="A123" s="4"/>
    </row>
    <row r="124" ht="16.5">
      <c r="A124" s="4"/>
    </row>
    <row r="125" ht="16.5">
      <c r="A125" s="4"/>
    </row>
    <row r="126" ht="16.5">
      <c r="A126" s="4"/>
    </row>
    <row r="127" ht="16.5">
      <c r="A127" s="4"/>
    </row>
    <row r="128" ht="16.5">
      <c r="A128" s="4"/>
    </row>
    <row r="129" ht="16.5">
      <c r="A129" s="4"/>
    </row>
    <row r="130" ht="16.5">
      <c r="A130" s="4"/>
    </row>
    <row r="131" ht="16.5">
      <c r="A131" s="4"/>
    </row>
    <row r="132" ht="16.5">
      <c r="A132" s="4"/>
    </row>
    <row r="133" ht="16.5">
      <c r="A133" s="4"/>
    </row>
    <row r="134" ht="16.5">
      <c r="A134" s="4"/>
    </row>
    <row r="135" ht="16.5">
      <c r="A135" s="4"/>
    </row>
    <row r="136" ht="16.5">
      <c r="A136" s="4"/>
    </row>
    <row r="137" ht="16.5">
      <c r="A137" s="4"/>
    </row>
    <row r="138" ht="16.5">
      <c r="A138" s="4"/>
    </row>
    <row r="139" ht="16.5">
      <c r="A139" s="4"/>
    </row>
    <row r="140" ht="16.5">
      <c r="A140" s="4"/>
    </row>
    <row r="141" ht="16.5">
      <c r="A141" s="4"/>
    </row>
    <row r="142" ht="16.5">
      <c r="A142" s="4"/>
    </row>
    <row r="143" ht="16.5">
      <c r="A143" s="4"/>
    </row>
    <row r="144" ht="16.5">
      <c r="A144" s="4"/>
    </row>
    <row r="145" ht="16.5">
      <c r="A145" s="4"/>
    </row>
    <row r="146" ht="16.5">
      <c r="A146" s="4"/>
    </row>
    <row r="147" ht="16.5">
      <c r="A147" s="4"/>
    </row>
    <row r="148" ht="16.5">
      <c r="A148" s="4"/>
    </row>
    <row r="149" ht="16.5">
      <c r="A149" s="4"/>
    </row>
    <row r="150" ht="16.5">
      <c r="A150" s="4"/>
    </row>
    <row r="151" ht="16.5">
      <c r="A151" s="4"/>
    </row>
    <row r="152" ht="16.5">
      <c r="A152" s="4"/>
    </row>
    <row r="153" ht="16.5">
      <c r="A153" s="4"/>
    </row>
    <row r="154" ht="16.5">
      <c r="A154" s="4"/>
    </row>
    <row r="155" ht="16.5">
      <c r="A155" s="4"/>
    </row>
    <row r="156" ht="16.5">
      <c r="A156" s="4"/>
    </row>
    <row r="157" ht="16.5">
      <c r="A157" s="4"/>
    </row>
    <row r="158" ht="16.5">
      <c r="A158" s="4"/>
    </row>
    <row r="159" ht="16.5">
      <c r="A159" s="4"/>
    </row>
    <row r="160" ht="16.5">
      <c r="A160" s="4"/>
    </row>
    <row r="161" ht="16.5">
      <c r="A161" s="4"/>
    </row>
    <row r="162" ht="16.5">
      <c r="A162" s="4"/>
    </row>
    <row r="163" ht="16.5">
      <c r="A163" s="4"/>
    </row>
    <row r="164" ht="16.5">
      <c r="A164" s="4"/>
    </row>
    <row r="165" ht="16.5">
      <c r="A165" s="4"/>
    </row>
    <row r="166" ht="16.5">
      <c r="A166" s="4"/>
    </row>
    <row r="167" ht="16.5">
      <c r="A167" s="4"/>
    </row>
    <row r="168" ht="16.5">
      <c r="A168" s="4"/>
    </row>
    <row r="169" ht="16.5">
      <c r="A169" s="4"/>
    </row>
    <row r="170" ht="16.5">
      <c r="A170" s="4"/>
    </row>
    <row r="171" ht="16.5">
      <c r="A171" s="4"/>
    </row>
    <row r="172" ht="16.5">
      <c r="A172" s="4"/>
    </row>
    <row r="173" ht="16.5">
      <c r="A173" s="4"/>
    </row>
    <row r="174" ht="16.5">
      <c r="A174" s="4"/>
    </row>
    <row r="175" ht="16.5">
      <c r="A175" s="4"/>
    </row>
    <row r="176" ht="16.5">
      <c r="A176" s="4"/>
    </row>
    <row r="177" ht="16.5">
      <c r="A177" s="4"/>
    </row>
    <row r="178" ht="16.5">
      <c r="A178" s="4"/>
    </row>
    <row r="179" ht="16.5">
      <c r="A179" s="4"/>
    </row>
    <row r="180" ht="16.5">
      <c r="A180" s="4"/>
    </row>
    <row r="181" ht="16.5">
      <c r="A181" s="4"/>
    </row>
    <row r="182" ht="16.5">
      <c r="A182" s="4"/>
    </row>
    <row r="183" ht="16.5">
      <c r="A183" s="4"/>
    </row>
    <row r="184" ht="16.5">
      <c r="A184" s="4"/>
    </row>
    <row r="185" ht="16.5">
      <c r="A185" s="4"/>
    </row>
    <row r="186" ht="16.5">
      <c r="A186" s="4"/>
    </row>
    <row r="187" ht="16.5">
      <c r="A187" s="4"/>
    </row>
    <row r="188" ht="16.5">
      <c r="A188" s="4"/>
    </row>
    <row r="189" ht="16.5">
      <c r="A189" s="4"/>
    </row>
    <row r="190" ht="16.5">
      <c r="A190" s="4"/>
    </row>
    <row r="191" ht="16.5">
      <c r="A191" s="4"/>
    </row>
    <row r="192" ht="16.5">
      <c r="A192" s="4"/>
    </row>
    <row r="193" ht="16.5">
      <c r="A193" s="4"/>
    </row>
    <row r="194" ht="16.5">
      <c r="A194" s="4"/>
    </row>
    <row r="195" ht="16.5">
      <c r="A195" s="4"/>
    </row>
    <row r="196" ht="16.5">
      <c r="A196" s="4"/>
    </row>
    <row r="197" ht="16.5">
      <c r="A197" s="4"/>
    </row>
    <row r="198" ht="16.5">
      <c r="A198" s="4"/>
    </row>
    <row r="199" ht="16.5">
      <c r="A199" s="4"/>
    </row>
    <row r="200" ht="16.5">
      <c r="A200" s="4"/>
    </row>
    <row r="201" ht="16.5">
      <c r="A201" s="4"/>
    </row>
    <row r="202" ht="16.5">
      <c r="A202" s="4"/>
    </row>
    <row r="203" ht="16.5">
      <c r="A203" s="4"/>
    </row>
    <row r="204" ht="16.5">
      <c r="A204" s="4"/>
    </row>
    <row r="205" ht="16.5">
      <c r="A205" s="4"/>
    </row>
    <row r="206" ht="16.5">
      <c r="A206" s="4"/>
    </row>
    <row r="207" ht="16.5">
      <c r="A207" s="4"/>
    </row>
    <row r="208" ht="16.5">
      <c r="A208" s="4"/>
    </row>
    <row r="209" ht="16.5">
      <c r="A209" s="4"/>
    </row>
    <row r="210" ht="16.5">
      <c r="A210" s="4"/>
    </row>
    <row r="211" ht="16.5">
      <c r="A211" s="4"/>
    </row>
    <row r="212" ht="16.5">
      <c r="A212" s="4"/>
    </row>
    <row r="213" ht="16.5">
      <c r="A213" s="4"/>
    </row>
    <row r="214" ht="16.5">
      <c r="A214" s="4"/>
    </row>
    <row r="215" ht="16.5">
      <c r="A215" s="4"/>
    </row>
    <row r="216" ht="16.5">
      <c r="A216" s="4"/>
    </row>
    <row r="217" ht="16.5">
      <c r="A217" s="4"/>
    </row>
  </sheetData>
  <mergeCells count="44">
    <mergeCell ref="E5:F5"/>
    <mergeCell ref="G5:H5"/>
    <mergeCell ref="E6:E8"/>
    <mergeCell ref="F6:F8"/>
    <mergeCell ref="G6:G8"/>
    <mergeCell ref="H6:H8"/>
    <mergeCell ref="D26:D27"/>
    <mergeCell ref="E26:E27"/>
    <mergeCell ref="G26:G27"/>
    <mergeCell ref="D31:D32"/>
    <mergeCell ref="E31:E32"/>
    <mergeCell ref="G31:G32"/>
    <mergeCell ref="H36:H37"/>
    <mergeCell ref="D43:D44"/>
    <mergeCell ref="E43:E44"/>
    <mergeCell ref="F43:F44"/>
    <mergeCell ref="G43:G44"/>
    <mergeCell ref="H43:H44"/>
    <mergeCell ref="D36:D37"/>
    <mergeCell ref="E36:E37"/>
    <mergeCell ref="F36:F37"/>
    <mergeCell ref="G36:G37"/>
    <mergeCell ref="D48:D49"/>
    <mergeCell ref="D51:D52"/>
    <mergeCell ref="E51:E52"/>
    <mergeCell ref="F51:F52"/>
    <mergeCell ref="G51:G52"/>
    <mergeCell ref="H51:H52"/>
    <mergeCell ref="B54:D55"/>
    <mergeCell ref="D57:D58"/>
    <mergeCell ref="E57:E58"/>
    <mergeCell ref="F57:F58"/>
    <mergeCell ref="G57:G58"/>
    <mergeCell ref="H57:H58"/>
    <mergeCell ref="D72:H72"/>
    <mergeCell ref="H60:H61"/>
    <mergeCell ref="D60:D61"/>
    <mergeCell ref="E60:E61"/>
    <mergeCell ref="F60:F61"/>
    <mergeCell ref="G60:G61"/>
    <mergeCell ref="A1:H1"/>
    <mergeCell ref="A2:H2"/>
    <mergeCell ref="A4:H4"/>
    <mergeCell ref="A3:H3"/>
  </mergeCells>
  <printOptions/>
  <pageMargins left="0.72" right="0.36" top="0.3" bottom="0.2" header="0.32" footer="0.2"/>
  <pageSetup fitToHeight="1" fitToWidth="1" horizontalDpi="600" verticalDpi="600" orientation="portrait"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69"/>
  <sheetViews>
    <sheetView zoomScale="75" zoomScaleNormal="75" workbookViewId="0" topLeftCell="A1">
      <selection activeCell="B8" sqref="B8"/>
    </sheetView>
  </sheetViews>
  <sheetFormatPr defaultColWidth="9.140625" defaultRowHeight="12.75"/>
  <cols>
    <col min="1" max="1" width="7.140625" style="25" customWidth="1"/>
    <col min="2" max="2" width="52.28125" style="25" customWidth="1"/>
    <col min="3" max="3" width="21.00390625" style="26" customWidth="1"/>
    <col min="4" max="4" width="9.140625" style="25" customWidth="1"/>
    <col min="5" max="5" width="22.421875" style="25" customWidth="1"/>
    <col min="6" max="16384" width="9.140625" style="25" customWidth="1"/>
  </cols>
  <sheetData>
    <row r="1" spans="1:5" ht="29.25" customHeight="1">
      <c r="A1" s="136" t="s">
        <v>153</v>
      </c>
      <c r="B1" s="116"/>
      <c r="C1" s="116"/>
      <c r="D1" s="116"/>
      <c r="E1" s="116"/>
    </row>
    <row r="2" ht="17.25" customHeight="1">
      <c r="A2" s="51"/>
    </row>
    <row r="3" spans="1:5" ht="22.5">
      <c r="A3" s="113" t="s">
        <v>45</v>
      </c>
      <c r="B3" s="114"/>
      <c r="C3" s="114"/>
      <c r="D3" s="114"/>
      <c r="E3" s="114"/>
    </row>
    <row r="4" spans="1:8" ht="15.75">
      <c r="A4" s="115" t="s">
        <v>0</v>
      </c>
      <c r="B4" s="116"/>
      <c r="C4" s="116"/>
      <c r="D4" s="116"/>
      <c r="E4" s="116"/>
      <c r="F4" s="94"/>
      <c r="G4" s="94"/>
      <c r="H4" s="94"/>
    </row>
    <row r="5" spans="1:8" ht="20.25">
      <c r="A5" s="95"/>
      <c r="B5" s="96"/>
      <c r="C5" s="96"/>
      <c r="D5" s="96"/>
      <c r="E5" s="96"/>
      <c r="F5" s="96"/>
      <c r="G5" s="96"/>
      <c r="H5" s="96"/>
    </row>
    <row r="6" spans="3:5" ht="26.25" customHeight="1">
      <c r="C6" s="135" t="s">
        <v>46</v>
      </c>
      <c r="E6" s="135" t="s">
        <v>142</v>
      </c>
    </row>
    <row r="7" spans="3:5" ht="21.75" customHeight="1">
      <c r="C7" s="135"/>
      <c r="E7" s="135"/>
    </row>
    <row r="8" spans="3:5" ht="15.75">
      <c r="C8" s="64" t="s">
        <v>187</v>
      </c>
      <c r="E8" s="64" t="s">
        <v>143</v>
      </c>
    </row>
    <row r="9" spans="3:5" ht="15.75">
      <c r="C9" s="28" t="s">
        <v>8</v>
      </c>
      <c r="E9" s="28" t="s">
        <v>8</v>
      </c>
    </row>
    <row r="10" spans="3:5" ht="15.75">
      <c r="C10" s="29"/>
      <c r="E10" s="29"/>
    </row>
    <row r="11" spans="1:5" ht="15.75">
      <c r="A11" s="30" t="s">
        <v>9</v>
      </c>
      <c r="B11" s="31" t="s">
        <v>47</v>
      </c>
      <c r="C11" s="32">
        <v>22101</v>
      </c>
      <c r="E11" s="32">
        <v>0</v>
      </c>
    </row>
    <row r="12" spans="1:5" ht="15.75">
      <c r="A12" s="30" t="s">
        <v>16</v>
      </c>
      <c r="B12" s="31" t="s">
        <v>48</v>
      </c>
      <c r="C12" s="32">
        <v>6029</v>
      </c>
      <c r="E12" s="32">
        <v>0</v>
      </c>
    </row>
    <row r="13" spans="1:5" ht="15.75">
      <c r="A13" s="30" t="s">
        <v>42</v>
      </c>
      <c r="B13" s="31" t="s">
        <v>49</v>
      </c>
      <c r="C13" s="32">
        <v>900</v>
      </c>
      <c r="E13" s="32">
        <v>0</v>
      </c>
    </row>
    <row r="14" spans="1:5" ht="15.75">
      <c r="A14" s="30" t="s">
        <v>50</v>
      </c>
      <c r="B14" s="31" t="s">
        <v>51</v>
      </c>
      <c r="C14" s="32">
        <f>111</f>
        <v>111</v>
      </c>
      <c r="E14" s="32">
        <v>0</v>
      </c>
    </row>
    <row r="15" spans="1:5" ht="15.75">
      <c r="A15" s="30" t="s">
        <v>52</v>
      </c>
      <c r="B15" s="31" t="s">
        <v>53</v>
      </c>
      <c r="C15" s="32">
        <f>110</f>
        <v>110</v>
      </c>
      <c r="E15" s="32">
        <v>0</v>
      </c>
    </row>
    <row r="16" spans="1:5" ht="15.75">
      <c r="A16" s="30" t="s">
        <v>54</v>
      </c>
      <c r="B16" s="31" t="s">
        <v>55</v>
      </c>
      <c r="C16" s="32">
        <v>0</v>
      </c>
      <c r="D16" s="33"/>
      <c r="E16" s="32">
        <v>0</v>
      </c>
    </row>
    <row r="17" spans="1:5" ht="15.75">
      <c r="A17" s="30"/>
      <c r="B17" s="31"/>
      <c r="C17" s="32"/>
      <c r="E17" s="32"/>
    </row>
    <row r="18" spans="1:5" ht="15.75">
      <c r="A18" s="30" t="s">
        <v>56</v>
      </c>
      <c r="B18" s="31" t="s">
        <v>57</v>
      </c>
      <c r="C18" s="32"/>
      <c r="E18" s="32"/>
    </row>
    <row r="19" spans="1:5" ht="15.75">
      <c r="A19" s="30"/>
      <c r="B19" s="34" t="s">
        <v>58</v>
      </c>
      <c r="C19" s="29">
        <v>425</v>
      </c>
      <c r="E19" s="32">
        <v>0</v>
      </c>
    </row>
    <row r="20" spans="1:5" ht="15.75">
      <c r="A20" s="35"/>
      <c r="B20" s="34" t="s">
        <v>59</v>
      </c>
      <c r="C20" s="29">
        <f>65710+16326</f>
        <v>82036</v>
      </c>
      <c r="E20" s="32">
        <v>0</v>
      </c>
    </row>
    <row r="21" spans="1:5" ht="15.75">
      <c r="A21" s="35"/>
      <c r="B21" s="34" t="s">
        <v>60</v>
      </c>
      <c r="C21" s="29">
        <v>26815</v>
      </c>
      <c r="E21" s="32">
        <v>0</v>
      </c>
    </row>
    <row r="22" spans="2:5" ht="15.75">
      <c r="B22" s="34" t="s">
        <v>61</v>
      </c>
      <c r="C22" s="29">
        <v>8295</v>
      </c>
      <c r="E22" s="32">
        <v>0</v>
      </c>
    </row>
    <row r="23" spans="2:5" ht="15.75">
      <c r="B23" s="34" t="s">
        <v>62</v>
      </c>
      <c r="C23" s="29">
        <v>11741</v>
      </c>
      <c r="E23" s="32">
        <v>0</v>
      </c>
    </row>
    <row r="24" spans="2:5" ht="15.75">
      <c r="B24" s="34" t="s">
        <v>63</v>
      </c>
      <c r="C24" s="29">
        <v>3076</v>
      </c>
      <c r="E24" s="32">
        <v>0</v>
      </c>
    </row>
    <row r="25" spans="2:5" ht="15.75">
      <c r="B25" s="34"/>
      <c r="C25" s="36">
        <f>SUM(C19:C24)</f>
        <v>132388</v>
      </c>
      <c r="D25" s="33"/>
      <c r="E25" s="36">
        <f>SUM(E19:E24)</f>
        <v>0</v>
      </c>
    </row>
    <row r="26" spans="2:5" ht="15.75">
      <c r="B26" s="34"/>
      <c r="C26" s="29" t="s">
        <v>99</v>
      </c>
      <c r="E26" s="29"/>
    </row>
    <row r="27" spans="1:5" ht="15.75">
      <c r="A27" s="30" t="s">
        <v>64</v>
      </c>
      <c r="B27" s="31" t="s">
        <v>65</v>
      </c>
      <c r="C27" s="29" t="s">
        <v>99</v>
      </c>
      <c r="E27" s="29"/>
    </row>
    <row r="28" spans="2:5" ht="15.75">
      <c r="B28" s="34" t="s">
        <v>66</v>
      </c>
      <c r="C28" s="29">
        <f>31271+9216</f>
        <v>40487</v>
      </c>
      <c r="E28" s="32">
        <v>0</v>
      </c>
    </row>
    <row r="29" spans="2:5" ht="15.75">
      <c r="B29" s="34" t="s">
        <v>67</v>
      </c>
      <c r="C29" s="29">
        <v>28287</v>
      </c>
      <c r="E29" s="32">
        <v>0</v>
      </c>
    </row>
    <row r="30" spans="2:5" ht="15.75">
      <c r="B30" s="34" t="s">
        <v>68</v>
      </c>
      <c r="C30" s="29">
        <f>3084+379</f>
        <v>3463</v>
      </c>
      <c r="E30" s="32">
        <v>0</v>
      </c>
    </row>
    <row r="31" spans="2:5" ht="15.75">
      <c r="B31" s="34" t="s">
        <v>69</v>
      </c>
      <c r="C31" s="29">
        <f>6146+4693</f>
        <v>10839</v>
      </c>
      <c r="D31" s="33"/>
      <c r="E31" s="32">
        <v>0</v>
      </c>
    </row>
    <row r="32" spans="2:5" ht="15.75">
      <c r="B32" s="25" t="s">
        <v>70</v>
      </c>
      <c r="C32" s="29">
        <f>4641</f>
        <v>4641</v>
      </c>
      <c r="E32" s="32">
        <v>0</v>
      </c>
    </row>
    <row r="33" spans="2:5" ht="15.75">
      <c r="B33" s="34"/>
      <c r="C33" s="36">
        <f>SUM(C28:C32)</f>
        <v>87717</v>
      </c>
      <c r="E33" s="36">
        <f>SUM(E28:E32)</f>
        <v>0</v>
      </c>
    </row>
    <row r="34" spans="3:5" ht="15.75">
      <c r="C34" s="29"/>
      <c r="E34" s="29"/>
    </row>
    <row r="35" spans="1:5" ht="15.75">
      <c r="A35" s="30" t="s">
        <v>71</v>
      </c>
      <c r="B35" s="31" t="s">
        <v>121</v>
      </c>
      <c r="C35" s="29">
        <f>C25-C33</f>
        <v>44671</v>
      </c>
      <c r="E35" s="29">
        <f>E25-E33</f>
        <v>0</v>
      </c>
    </row>
    <row r="36" spans="3:5" ht="15.75">
      <c r="C36" s="29"/>
      <c r="E36" s="29"/>
    </row>
    <row r="37" spans="3:5" ht="16.5" thickBot="1">
      <c r="C37" s="37">
        <f>C35+SUM(C10:C17)</f>
        <v>73922</v>
      </c>
      <c r="E37" s="37">
        <f>E35+SUM(E10:E17)</f>
        <v>0</v>
      </c>
    </row>
    <row r="38" spans="3:5" ht="16.5" thickTop="1">
      <c r="C38" s="29"/>
      <c r="E38" s="29"/>
    </row>
    <row r="39" spans="1:5" ht="15.75">
      <c r="A39" s="30" t="s">
        <v>72</v>
      </c>
      <c r="B39" s="31" t="s">
        <v>73</v>
      </c>
      <c r="C39" s="29"/>
      <c r="E39" s="29"/>
    </row>
    <row r="40" spans="2:5" ht="15.75">
      <c r="B40" s="25" t="s">
        <v>74</v>
      </c>
      <c r="C40" s="29">
        <v>45200</v>
      </c>
      <c r="E40" s="29">
        <v>0</v>
      </c>
    </row>
    <row r="41" spans="2:5" ht="15.75">
      <c r="B41" s="25" t="s">
        <v>75</v>
      </c>
      <c r="C41" s="29"/>
      <c r="E41" s="29"/>
    </row>
    <row r="42" spans="2:5" ht="15.75">
      <c r="B42" s="34" t="s">
        <v>76</v>
      </c>
      <c r="C42" s="29">
        <f>4701-1308</f>
        <v>3393</v>
      </c>
      <c r="E42" s="29">
        <v>0</v>
      </c>
    </row>
    <row r="43" spans="2:5" ht="15.75">
      <c r="B43" s="34" t="s">
        <v>77</v>
      </c>
      <c r="C43" s="29">
        <f>14186+8195</f>
        <v>22381</v>
      </c>
      <c r="D43" s="71"/>
      <c r="E43" s="29">
        <v>0</v>
      </c>
    </row>
    <row r="44" spans="2:5" ht="15.75">
      <c r="B44" s="34" t="s">
        <v>192</v>
      </c>
      <c r="C44" s="38">
        <v>-6</v>
      </c>
      <c r="E44" s="38"/>
    </row>
    <row r="45" spans="3:5" ht="15.75">
      <c r="C45" s="29">
        <f>SUM(C40:C44)</f>
        <v>70968</v>
      </c>
      <c r="E45" s="29">
        <f>SUM(E40:E43)</f>
        <v>0</v>
      </c>
    </row>
    <row r="46" spans="3:5" ht="15.75">
      <c r="C46" s="29"/>
      <c r="E46" s="29"/>
    </row>
    <row r="47" spans="1:5" ht="15.75">
      <c r="A47" s="30" t="s">
        <v>78</v>
      </c>
      <c r="B47" s="31" t="s">
        <v>79</v>
      </c>
      <c r="C47" s="29">
        <v>1859</v>
      </c>
      <c r="E47" s="29">
        <v>0</v>
      </c>
    </row>
    <row r="48" spans="1:5" ht="15.75">
      <c r="A48" s="31"/>
      <c r="B48" s="31"/>
      <c r="C48" s="29"/>
      <c r="E48" s="29"/>
    </row>
    <row r="49" spans="1:5" ht="15.75">
      <c r="A49" s="30" t="s">
        <v>80</v>
      </c>
      <c r="B49" s="31" t="s">
        <v>81</v>
      </c>
      <c r="C49" s="29">
        <v>0</v>
      </c>
      <c r="E49" s="29">
        <v>0</v>
      </c>
    </row>
    <row r="50" spans="1:5" ht="15.75">
      <c r="A50" s="31"/>
      <c r="B50" s="31"/>
      <c r="C50" s="29"/>
      <c r="E50" s="29"/>
    </row>
    <row r="51" spans="1:5" ht="15.75">
      <c r="A51" s="30" t="s">
        <v>82</v>
      </c>
      <c r="B51" s="31" t="s">
        <v>83</v>
      </c>
      <c r="C51" s="29">
        <v>911</v>
      </c>
      <c r="E51" s="29">
        <v>0</v>
      </c>
    </row>
    <row r="52" spans="1:5" ht="15.75">
      <c r="A52" s="39"/>
      <c r="B52" s="31"/>
      <c r="C52" s="29"/>
      <c r="E52" s="29"/>
    </row>
    <row r="53" spans="1:5" ht="15.75">
      <c r="A53" s="30" t="s">
        <v>84</v>
      </c>
      <c r="B53" s="31" t="s">
        <v>85</v>
      </c>
      <c r="C53" s="29">
        <v>184</v>
      </c>
      <c r="E53" s="29">
        <v>0</v>
      </c>
    </row>
    <row r="54" spans="3:5" ht="15.75">
      <c r="C54" s="29"/>
      <c r="E54" s="29"/>
    </row>
    <row r="55" spans="3:5" ht="16.5" thickBot="1">
      <c r="C55" s="37">
        <f>SUM(C45:C54)</f>
        <v>73922</v>
      </c>
      <c r="E55" s="37">
        <f>SUM(E45:E54)</f>
        <v>0</v>
      </c>
    </row>
    <row r="56" spans="3:5" ht="16.5" thickTop="1">
      <c r="C56" s="29"/>
      <c r="E56" s="29"/>
    </row>
    <row r="57" spans="1:5" ht="15.75">
      <c r="A57" s="30" t="s">
        <v>86</v>
      </c>
      <c r="B57" s="31" t="s">
        <v>87</v>
      </c>
      <c r="C57" s="63">
        <f>(+C45-C16)/+C40</f>
        <v>1.5700884955752212</v>
      </c>
      <c r="E57" s="63">
        <f>(+E45-E53)/45200</f>
        <v>0</v>
      </c>
    </row>
    <row r="58" ht="15.75">
      <c r="C58" s="29"/>
    </row>
    <row r="59" ht="15.75">
      <c r="C59" s="29" t="s">
        <v>99</v>
      </c>
    </row>
    <row r="60" spans="1:4" ht="16.5">
      <c r="A60" s="1"/>
      <c r="B60" s="1"/>
      <c r="D60" s="40"/>
    </row>
    <row r="61" spans="1:4" ht="16.5">
      <c r="A61" s="1"/>
      <c r="B61" s="1"/>
      <c r="D61" s="40"/>
    </row>
    <row r="62" spans="3:4" ht="15.75">
      <c r="C62" s="29"/>
      <c r="D62" s="40"/>
    </row>
    <row r="63" spans="3:4" ht="15.75">
      <c r="C63" s="29"/>
      <c r="D63" s="40"/>
    </row>
    <row r="64" spans="3:4" ht="15.75">
      <c r="C64" s="29"/>
      <c r="D64" s="40"/>
    </row>
    <row r="65" spans="3:4" ht="15.75">
      <c r="C65" s="29"/>
      <c r="D65" s="40"/>
    </row>
    <row r="66" ht="15.75">
      <c r="D66" s="40"/>
    </row>
    <row r="67" ht="15.75">
      <c r="D67" s="40"/>
    </row>
    <row r="68" ht="15.75">
      <c r="D68" s="40"/>
    </row>
    <row r="69" ht="15.75">
      <c r="D69" s="40"/>
    </row>
    <row r="70" ht="15.75">
      <c r="D70" s="40"/>
    </row>
    <row r="71" ht="15.75">
      <c r="D71" s="40"/>
    </row>
    <row r="72" ht="15.75">
      <c r="D72" s="40"/>
    </row>
    <row r="73" ht="15.75">
      <c r="D73" s="40"/>
    </row>
    <row r="74" ht="15.75">
      <c r="D74" s="40"/>
    </row>
    <row r="75" ht="15.75">
      <c r="D75" s="40"/>
    </row>
    <row r="76" ht="15.75">
      <c r="D76" s="40"/>
    </row>
    <row r="77" ht="15.75">
      <c r="D77" s="40"/>
    </row>
    <row r="78" ht="15.75">
      <c r="D78" s="40"/>
    </row>
    <row r="79" ht="15.75">
      <c r="D79" s="40"/>
    </row>
    <row r="80" ht="15.75">
      <c r="D80" s="40"/>
    </row>
    <row r="81" ht="15.75">
      <c r="D81" s="40"/>
    </row>
    <row r="82" ht="15.75">
      <c r="D82" s="40"/>
    </row>
    <row r="83" ht="15.75">
      <c r="D83" s="40"/>
    </row>
    <row r="84" ht="15.75">
      <c r="D84" s="40"/>
    </row>
    <row r="85" ht="15.75">
      <c r="D85" s="40"/>
    </row>
    <row r="86" ht="15.75">
      <c r="D86" s="40"/>
    </row>
    <row r="87" ht="15.75">
      <c r="D87" s="40"/>
    </row>
    <row r="88" ht="15.75">
      <c r="D88" s="40"/>
    </row>
    <row r="89" ht="15.75">
      <c r="D89" s="40"/>
    </row>
    <row r="90" ht="15.75">
      <c r="D90" s="40"/>
    </row>
    <row r="91" ht="15.75">
      <c r="D91" s="40"/>
    </row>
    <row r="92" ht="15.75">
      <c r="D92" s="40"/>
    </row>
    <row r="93" ht="15.75">
      <c r="D93" s="40"/>
    </row>
    <row r="94" ht="15.75">
      <c r="D94" s="40"/>
    </row>
    <row r="95" ht="15.75">
      <c r="D95" s="40"/>
    </row>
    <row r="96" ht="15.75">
      <c r="D96" s="40"/>
    </row>
    <row r="97" ht="15.75">
      <c r="D97" s="40"/>
    </row>
    <row r="98" ht="15.75">
      <c r="D98" s="40"/>
    </row>
    <row r="99" ht="15.75">
      <c r="D99" s="40"/>
    </row>
    <row r="100" ht="15.75">
      <c r="D100" s="40"/>
    </row>
    <row r="101" ht="15.75">
      <c r="D101" s="40"/>
    </row>
    <row r="102" ht="15.75">
      <c r="D102" s="40"/>
    </row>
    <row r="103" ht="15.75">
      <c r="D103" s="40"/>
    </row>
    <row r="104" ht="15.75">
      <c r="D104" s="40"/>
    </row>
    <row r="105" ht="15.75">
      <c r="D105" s="40"/>
    </row>
    <row r="106" ht="15.75">
      <c r="D106" s="40"/>
    </row>
    <row r="107" ht="15.75">
      <c r="D107" s="40"/>
    </row>
    <row r="108" ht="15.75">
      <c r="D108" s="40"/>
    </row>
    <row r="109" ht="15.75">
      <c r="D109" s="40"/>
    </row>
    <row r="110" ht="15.75">
      <c r="D110" s="40"/>
    </row>
    <row r="111" ht="15.75">
      <c r="D111" s="40"/>
    </row>
    <row r="112" ht="15.75">
      <c r="D112" s="40"/>
    </row>
    <row r="113" ht="15.75">
      <c r="D113" s="40"/>
    </row>
    <row r="114" ht="15.75">
      <c r="D114" s="40"/>
    </row>
    <row r="115" ht="15.75">
      <c r="D115" s="40"/>
    </row>
    <row r="116" ht="15.75">
      <c r="D116" s="40"/>
    </row>
    <row r="117" ht="15.75">
      <c r="D117" s="40"/>
    </row>
    <row r="118" ht="15.75">
      <c r="D118" s="40"/>
    </row>
    <row r="119" ht="15.75">
      <c r="D119" s="40"/>
    </row>
    <row r="120" ht="15.75">
      <c r="D120" s="40"/>
    </row>
    <row r="121" ht="15.75">
      <c r="D121" s="40"/>
    </row>
    <row r="122" ht="15.75">
      <c r="D122" s="40"/>
    </row>
    <row r="123" ht="15.75">
      <c r="D123" s="40"/>
    </row>
    <row r="124" ht="15.75">
      <c r="D124" s="40"/>
    </row>
    <row r="125" ht="15.75">
      <c r="D125" s="40"/>
    </row>
    <row r="126" ht="15.75">
      <c r="D126" s="40"/>
    </row>
    <row r="127" ht="15.75">
      <c r="D127" s="40"/>
    </row>
    <row r="128" ht="15.75">
      <c r="D128" s="40"/>
    </row>
    <row r="129" ht="15.75">
      <c r="D129" s="40"/>
    </row>
    <row r="130" ht="15.75">
      <c r="D130" s="40"/>
    </row>
    <row r="131" ht="15.75">
      <c r="D131" s="40"/>
    </row>
    <row r="132" ht="15.75">
      <c r="D132" s="40"/>
    </row>
    <row r="133" ht="15.75">
      <c r="D133" s="40"/>
    </row>
    <row r="134" ht="15.75">
      <c r="D134" s="40"/>
    </row>
    <row r="135" ht="15.75">
      <c r="D135" s="40"/>
    </row>
    <row r="136" ht="15.75">
      <c r="D136" s="40"/>
    </row>
    <row r="137" ht="15.75">
      <c r="D137" s="40"/>
    </row>
    <row r="138" ht="15.75">
      <c r="D138" s="40"/>
    </row>
    <row r="139" ht="15.75">
      <c r="D139" s="40"/>
    </row>
    <row r="140" ht="15.75">
      <c r="D140" s="40"/>
    </row>
    <row r="141" ht="15.75">
      <c r="D141" s="40"/>
    </row>
    <row r="142" ht="15.75">
      <c r="D142" s="40"/>
    </row>
    <row r="143" ht="15.75">
      <c r="D143" s="40"/>
    </row>
    <row r="144" ht="15.75">
      <c r="D144" s="40"/>
    </row>
    <row r="145" ht="15.75">
      <c r="D145" s="40"/>
    </row>
    <row r="146" ht="15.75">
      <c r="D146" s="40"/>
    </row>
    <row r="147" ht="15.75">
      <c r="D147" s="40"/>
    </row>
    <row r="148" ht="15.75">
      <c r="D148" s="40"/>
    </row>
    <row r="149" ht="15.75">
      <c r="D149" s="40"/>
    </row>
    <row r="150" ht="15.75">
      <c r="D150" s="40"/>
    </row>
    <row r="151" ht="15.75">
      <c r="D151" s="40"/>
    </row>
    <row r="152" ht="15.75">
      <c r="D152" s="40"/>
    </row>
    <row r="153" ht="15.75">
      <c r="D153" s="40"/>
    </row>
    <row r="154" ht="15.75">
      <c r="D154" s="40"/>
    </row>
    <row r="155" ht="15.75">
      <c r="D155" s="40"/>
    </row>
    <row r="156" ht="15.75">
      <c r="D156" s="40"/>
    </row>
    <row r="157" ht="15.75">
      <c r="D157" s="40"/>
    </row>
    <row r="158" ht="15.75">
      <c r="D158" s="40"/>
    </row>
    <row r="159" ht="15.75">
      <c r="D159" s="40"/>
    </row>
    <row r="160" ht="15.75">
      <c r="D160" s="40"/>
    </row>
    <row r="161" ht="15.75">
      <c r="D161" s="40"/>
    </row>
    <row r="162" ht="15.75">
      <c r="D162" s="40"/>
    </row>
    <row r="163" ht="15.75">
      <c r="D163" s="40"/>
    </row>
    <row r="164" ht="15.75">
      <c r="D164" s="40"/>
    </row>
    <row r="165" ht="15.75">
      <c r="D165" s="40"/>
    </row>
    <row r="166" ht="15.75">
      <c r="D166" s="40"/>
    </row>
    <row r="167" ht="15.75">
      <c r="D167" s="40"/>
    </row>
    <row r="168" ht="15.75">
      <c r="D168" s="40"/>
    </row>
    <row r="169" ht="15.75">
      <c r="D169" s="40"/>
    </row>
    <row r="170" ht="15.75">
      <c r="D170" s="40"/>
    </row>
    <row r="171" ht="15.75">
      <c r="D171" s="40"/>
    </row>
    <row r="172" ht="15.75">
      <c r="D172" s="40"/>
    </row>
    <row r="173" ht="15.75">
      <c r="D173" s="40"/>
    </row>
    <row r="174" ht="15.75">
      <c r="D174" s="40"/>
    </row>
    <row r="175" ht="15.75">
      <c r="D175" s="40"/>
    </row>
    <row r="176" ht="15.75">
      <c r="D176" s="40"/>
    </row>
    <row r="177" ht="15.75">
      <c r="D177" s="40"/>
    </row>
    <row r="178" ht="15.75">
      <c r="D178" s="40"/>
    </row>
    <row r="179" ht="15.75">
      <c r="D179" s="40"/>
    </row>
    <row r="180" ht="15.75">
      <c r="D180" s="40"/>
    </row>
    <row r="181" ht="15.75">
      <c r="D181" s="40"/>
    </row>
    <row r="182" ht="15.75">
      <c r="D182" s="40"/>
    </row>
    <row r="183" ht="15.75">
      <c r="D183" s="40"/>
    </row>
    <row r="184" ht="15.75">
      <c r="D184" s="40"/>
    </row>
    <row r="185" ht="15.75">
      <c r="D185" s="40"/>
    </row>
    <row r="186" ht="15.75">
      <c r="D186" s="40"/>
    </row>
    <row r="187" ht="15.75">
      <c r="D187" s="40"/>
    </row>
    <row r="188" ht="15.75">
      <c r="D188" s="40"/>
    </row>
    <row r="189" ht="15.75">
      <c r="D189" s="40"/>
    </row>
    <row r="190" ht="15.75">
      <c r="D190" s="40"/>
    </row>
    <row r="191" ht="15.75">
      <c r="D191" s="40"/>
    </row>
    <row r="192" ht="15.75">
      <c r="D192" s="40"/>
    </row>
    <row r="193" ht="15.75">
      <c r="D193" s="40"/>
    </row>
    <row r="194" ht="15.75">
      <c r="D194" s="40"/>
    </row>
    <row r="195" ht="15.75">
      <c r="D195" s="40"/>
    </row>
    <row r="196" ht="15.75">
      <c r="D196" s="40"/>
    </row>
    <row r="197" ht="15.75">
      <c r="D197" s="40"/>
    </row>
    <row r="198" ht="15.75">
      <c r="D198" s="40"/>
    </row>
    <row r="199" ht="15.75">
      <c r="D199" s="40"/>
    </row>
    <row r="200" ht="15.75">
      <c r="D200" s="40"/>
    </row>
    <row r="201" ht="15.75">
      <c r="D201" s="40"/>
    </row>
    <row r="202" ht="15.75">
      <c r="D202" s="40"/>
    </row>
    <row r="203" ht="15.75">
      <c r="D203" s="40"/>
    </row>
    <row r="204" ht="15.75">
      <c r="D204" s="40"/>
    </row>
    <row r="205" ht="15.75">
      <c r="D205" s="40"/>
    </row>
    <row r="206" ht="15.75">
      <c r="D206" s="40"/>
    </row>
    <row r="207" ht="15.75">
      <c r="D207" s="40"/>
    </row>
    <row r="208" ht="15.75">
      <c r="D208" s="40"/>
    </row>
    <row r="209" ht="15.75">
      <c r="D209" s="40"/>
    </row>
    <row r="210" ht="15.75">
      <c r="D210" s="40"/>
    </row>
    <row r="211" ht="15.75">
      <c r="D211" s="40"/>
    </row>
    <row r="212" ht="15.75">
      <c r="D212" s="40"/>
    </row>
    <row r="213" ht="15.75">
      <c r="D213" s="40"/>
    </row>
    <row r="214" ht="15.75">
      <c r="D214" s="40"/>
    </row>
    <row r="215" ht="15.75">
      <c r="D215" s="40"/>
    </row>
    <row r="216" ht="15.75">
      <c r="D216" s="40"/>
    </row>
    <row r="217" ht="15.75">
      <c r="D217" s="40"/>
    </row>
    <row r="218" ht="15.75">
      <c r="D218" s="40"/>
    </row>
    <row r="219" ht="15.75">
      <c r="D219" s="40"/>
    </row>
    <row r="220" ht="15.75">
      <c r="D220" s="40"/>
    </row>
    <row r="221" ht="15.75">
      <c r="D221" s="40"/>
    </row>
    <row r="222" ht="15.75">
      <c r="D222" s="40"/>
    </row>
    <row r="223" ht="15.75">
      <c r="D223" s="40"/>
    </row>
    <row r="224" ht="15.75">
      <c r="D224" s="40"/>
    </row>
    <row r="225" ht="15.75">
      <c r="D225" s="40"/>
    </row>
    <row r="226" ht="15.75">
      <c r="D226" s="40"/>
    </row>
    <row r="227" ht="15.75">
      <c r="D227" s="40"/>
    </row>
    <row r="228" ht="15.75">
      <c r="D228" s="40"/>
    </row>
    <row r="229" ht="15.75">
      <c r="D229" s="40"/>
    </row>
    <row r="230" ht="15.75">
      <c r="D230" s="40"/>
    </row>
    <row r="231" ht="15.75">
      <c r="D231" s="40"/>
    </row>
    <row r="232" ht="15.75">
      <c r="D232" s="40"/>
    </row>
    <row r="233" ht="15.75">
      <c r="D233" s="40"/>
    </row>
    <row r="234" ht="15.75">
      <c r="D234" s="40"/>
    </row>
    <row r="235" ht="15.75">
      <c r="D235" s="40"/>
    </row>
    <row r="236" ht="15.75">
      <c r="D236" s="40"/>
    </row>
    <row r="237" ht="15.75">
      <c r="D237" s="40"/>
    </row>
    <row r="238" ht="15.75">
      <c r="D238" s="40"/>
    </row>
    <row r="239" ht="15.75">
      <c r="D239" s="40"/>
    </row>
    <row r="240" ht="15.75">
      <c r="D240" s="40"/>
    </row>
    <row r="241" ht="15.75">
      <c r="D241" s="40"/>
    </row>
    <row r="242" ht="15.75">
      <c r="D242" s="40"/>
    </row>
    <row r="243" ht="15.75">
      <c r="D243" s="40"/>
    </row>
    <row r="244" ht="15.75">
      <c r="D244" s="40"/>
    </row>
    <row r="245" ht="15.75">
      <c r="D245" s="40"/>
    </row>
    <row r="246" ht="15.75">
      <c r="D246" s="40"/>
    </row>
    <row r="247" ht="15.75">
      <c r="D247" s="40"/>
    </row>
    <row r="248" ht="15.75">
      <c r="D248" s="40"/>
    </row>
    <row r="249" ht="15.75">
      <c r="D249" s="40"/>
    </row>
    <row r="250" ht="15.75">
      <c r="D250" s="40"/>
    </row>
    <row r="251" ht="15.75">
      <c r="D251" s="40"/>
    </row>
    <row r="252" ht="15.75">
      <c r="D252" s="40"/>
    </row>
    <row r="253" ht="15.75">
      <c r="D253" s="40"/>
    </row>
    <row r="254" ht="15.75">
      <c r="D254" s="40"/>
    </row>
    <row r="255" ht="15.75">
      <c r="D255" s="40"/>
    </row>
    <row r="256" ht="15.75">
      <c r="D256" s="40"/>
    </row>
    <row r="257" ht="15.75">
      <c r="D257" s="40"/>
    </row>
    <row r="258" ht="15.75">
      <c r="D258" s="40"/>
    </row>
    <row r="259" ht="15.75">
      <c r="D259" s="40"/>
    </row>
    <row r="260" ht="15.75">
      <c r="D260" s="40"/>
    </row>
    <row r="261" ht="15.75">
      <c r="D261" s="40"/>
    </row>
    <row r="262" ht="15.75">
      <c r="D262" s="40"/>
    </row>
    <row r="263" ht="15.75">
      <c r="D263" s="40"/>
    </row>
    <row r="264" ht="15.75">
      <c r="D264" s="40"/>
    </row>
    <row r="265" ht="15.75">
      <c r="D265" s="40"/>
    </row>
    <row r="266" ht="15.75">
      <c r="D266" s="40"/>
    </row>
    <row r="267" ht="15.75">
      <c r="D267" s="40"/>
    </row>
    <row r="268" ht="15.75">
      <c r="D268" s="40"/>
    </row>
    <row r="269" ht="15.75">
      <c r="D269" s="40"/>
    </row>
    <row r="270" ht="15.75">
      <c r="D270" s="40"/>
    </row>
    <row r="271" ht="15.75">
      <c r="D271" s="40"/>
    </row>
    <row r="272" ht="15.75">
      <c r="D272" s="40"/>
    </row>
    <row r="273" ht="15.75">
      <c r="D273" s="40"/>
    </row>
    <row r="274" ht="15.75">
      <c r="D274" s="40"/>
    </row>
    <row r="275" ht="15.75">
      <c r="D275" s="40"/>
    </row>
    <row r="276" ht="15.75">
      <c r="D276" s="40"/>
    </row>
    <row r="277" ht="15.75">
      <c r="D277" s="40"/>
    </row>
    <row r="278" ht="15.75">
      <c r="D278" s="40"/>
    </row>
    <row r="279" ht="15.75">
      <c r="D279" s="40"/>
    </row>
    <row r="280" ht="15.75">
      <c r="D280" s="40"/>
    </row>
    <row r="281" ht="15.75">
      <c r="D281" s="40"/>
    </row>
    <row r="282" ht="15.75">
      <c r="D282" s="40"/>
    </row>
    <row r="283" ht="15.75">
      <c r="D283" s="40"/>
    </row>
    <row r="284" ht="15.75">
      <c r="D284" s="40"/>
    </row>
    <row r="285" ht="15.75">
      <c r="D285" s="40"/>
    </row>
    <row r="286" ht="15.75">
      <c r="D286" s="40"/>
    </row>
    <row r="287" ht="15.75">
      <c r="D287" s="40"/>
    </row>
    <row r="288" ht="15.75">
      <c r="D288" s="40"/>
    </row>
    <row r="289" ht="15.75">
      <c r="D289" s="40"/>
    </row>
    <row r="290" ht="15.75">
      <c r="D290" s="40"/>
    </row>
    <row r="291" ht="15.75">
      <c r="D291" s="40"/>
    </row>
    <row r="292" ht="15.75">
      <c r="D292" s="40"/>
    </row>
    <row r="293" ht="15.75">
      <c r="D293" s="40"/>
    </row>
    <row r="294" ht="15.75">
      <c r="D294" s="40"/>
    </row>
    <row r="295" ht="15.75">
      <c r="D295" s="40"/>
    </row>
    <row r="296" ht="15.75">
      <c r="D296" s="40"/>
    </row>
    <row r="297" ht="15.75">
      <c r="D297" s="40"/>
    </row>
    <row r="298" ht="15.75">
      <c r="D298" s="40"/>
    </row>
    <row r="299" ht="15.75">
      <c r="D299" s="40"/>
    </row>
    <row r="300" ht="15.75">
      <c r="D300" s="40"/>
    </row>
    <row r="301" ht="15.75">
      <c r="D301" s="40"/>
    </row>
    <row r="302" ht="15.75">
      <c r="D302" s="40"/>
    </row>
    <row r="303" ht="15.75">
      <c r="D303" s="40"/>
    </row>
    <row r="304" ht="15.75">
      <c r="D304" s="40"/>
    </row>
    <row r="305" ht="15.75">
      <c r="D305" s="40"/>
    </row>
    <row r="306" ht="15.75">
      <c r="D306" s="40"/>
    </row>
    <row r="307" ht="15.75">
      <c r="D307" s="40"/>
    </row>
    <row r="308" ht="15.75">
      <c r="D308" s="40"/>
    </row>
    <row r="309" ht="15.75">
      <c r="D309" s="40"/>
    </row>
    <row r="310" ht="15.75">
      <c r="D310" s="40"/>
    </row>
    <row r="311" ht="15.75">
      <c r="D311" s="40"/>
    </row>
    <row r="312" ht="15.75">
      <c r="D312" s="40"/>
    </row>
    <row r="313" ht="15.75">
      <c r="D313" s="40"/>
    </row>
    <row r="314" ht="15.75">
      <c r="D314" s="40"/>
    </row>
    <row r="315" ht="15.75">
      <c r="D315" s="40"/>
    </row>
    <row r="316" ht="15.75">
      <c r="D316" s="40"/>
    </row>
    <row r="317" ht="15.75">
      <c r="D317" s="40"/>
    </row>
    <row r="318" ht="15.75">
      <c r="D318" s="40"/>
    </row>
    <row r="319" ht="15.75">
      <c r="D319" s="40"/>
    </row>
    <row r="320" ht="15.75">
      <c r="D320" s="40"/>
    </row>
    <row r="321" ht="15.75">
      <c r="D321" s="40"/>
    </row>
    <row r="322" ht="15.75">
      <c r="D322" s="40"/>
    </row>
    <row r="323" ht="15.75">
      <c r="D323" s="40"/>
    </row>
    <row r="324" ht="15.75">
      <c r="D324" s="40"/>
    </row>
    <row r="325" ht="15.75">
      <c r="D325" s="40"/>
    </row>
    <row r="326" ht="15.75">
      <c r="D326" s="40"/>
    </row>
    <row r="327" ht="15.75">
      <c r="D327" s="40"/>
    </row>
    <row r="328" ht="15.75">
      <c r="D328" s="40"/>
    </row>
    <row r="329" ht="15.75">
      <c r="D329" s="40"/>
    </row>
    <row r="330" ht="15.75">
      <c r="D330" s="40"/>
    </row>
    <row r="331" ht="15.75">
      <c r="D331" s="40"/>
    </row>
    <row r="332" ht="15.75">
      <c r="D332" s="40"/>
    </row>
    <row r="333" ht="15.75">
      <c r="D333" s="40"/>
    </row>
    <row r="334" ht="15.75">
      <c r="D334" s="40"/>
    </row>
    <row r="335" ht="15.75">
      <c r="D335" s="40"/>
    </row>
    <row r="336" ht="15.75">
      <c r="D336" s="40"/>
    </row>
    <row r="337" ht="15.75">
      <c r="D337" s="40"/>
    </row>
    <row r="338" ht="15.75">
      <c r="D338" s="40"/>
    </row>
    <row r="339" ht="15.75">
      <c r="D339" s="40"/>
    </row>
    <row r="340" ht="15.75">
      <c r="D340" s="40"/>
    </row>
    <row r="341" ht="15.75">
      <c r="D341" s="40"/>
    </row>
    <row r="342" ht="15.75">
      <c r="D342" s="40"/>
    </row>
    <row r="343" ht="15.75">
      <c r="D343" s="40"/>
    </row>
    <row r="344" ht="15.75">
      <c r="D344" s="40"/>
    </row>
    <row r="345" ht="15.75">
      <c r="D345" s="40"/>
    </row>
    <row r="346" ht="15.75">
      <c r="D346" s="40"/>
    </row>
    <row r="347" ht="15.75">
      <c r="D347" s="40"/>
    </row>
    <row r="348" ht="15.75">
      <c r="D348" s="40"/>
    </row>
    <row r="349" ht="15.75">
      <c r="D349" s="40"/>
    </row>
    <row r="350" ht="15.75">
      <c r="D350" s="40"/>
    </row>
    <row r="351" ht="15.75">
      <c r="D351" s="40"/>
    </row>
    <row r="352" ht="15.75">
      <c r="D352" s="40"/>
    </row>
    <row r="353" ht="15.75">
      <c r="D353" s="40"/>
    </row>
    <row r="354" ht="15.75">
      <c r="D354" s="40"/>
    </row>
    <row r="355" ht="15.75">
      <c r="D355" s="40"/>
    </row>
    <row r="356" ht="15.75">
      <c r="D356" s="40"/>
    </row>
    <row r="357" ht="15.75">
      <c r="D357" s="40"/>
    </row>
    <row r="358" ht="15.75">
      <c r="D358" s="40"/>
    </row>
    <row r="359" ht="15.75">
      <c r="D359" s="40"/>
    </row>
    <row r="360" ht="15.75">
      <c r="D360" s="40"/>
    </row>
    <row r="361" ht="15.75">
      <c r="D361" s="40"/>
    </row>
    <row r="362" ht="15.75">
      <c r="D362" s="40"/>
    </row>
    <row r="363" ht="15.75">
      <c r="D363" s="40"/>
    </row>
    <row r="364" ht="15.75">
      <c r="D364" s="40"/>
    </row>
    <row r="365" ht="15.75">
      <c r="D365" s="40"/>
    </row>
    <row r="366" ht="15.75">
      <c r="D366" s="40"/>
    </row>
    <row r="367" ht="15.75">
      <c r="D367" s="40"/>
    </row>
    <row r="368" ht="15.75">
      <c r="D368" s="40"/>
    </row>
    <row r="369" ht="15.75">
      <c r="D369" s="40"/>
    </row>
  </sheetData>
  <mergeCells count="5">
    <mergeCell ref="C6:C7"/>
    <mergeCell ref="E6:E7"/>
    <mergeCell ref="A1:E1"/>
    <mergeCell ref="A3:E3"/>
    <mergeCell ref="A4:E4"/>
  </mergeCells>
  <printOptions/>
  <pageMargins left="0.61" right="0.25" top="0.41" bottom="0.2" header="0.36" footer="0.2"/>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J208"/>
  <sheetViews>
    <sheetView tabSelected="1" workbookViewId="0" topLeftCell="B131">
      <selection activeCell="B136" sqref="B136"/>
    </sheetView>
  </sheetViews>
  <sheetFormatPr defaultColWidth="9.140625" defaultRowHeight="12.75"/>
  <cols>
    <col min="1" max="1" width="3.140625" style="42" customWidth="1"/>
    <col min="2" max="2" width="13.57421875" style="41" customWidth="1"/>
    <col min="3" max="3" width="11.8515625" style="41" customWidth="1"/>
    <col min="4" max="4" width="11.00390625" style="41" customWidth="1"/>
    <col min="5" max="5" width="13.28125" style="41" customWidth="1"/>
    <col min="6" max="6" width="17.28125" style="41" customWidth="1"/>
    <col min="7" max="7" width="15.57421875" style="41" customWidth="1"/>
    <col min="8" max="8" width="22.421875" style="41" customWidth="1"/>
    <col min="9" max="9" width="4.28125" style="41" customWidth="1"/>
    <col min="10" max="10" width="11.28125" style="41" customWidth="1"/>
    <col min="11" max="16384" width="9.140625" style="41" customWidth="1"/>
  </cols>
  <sheetData>
    <row r="1" spans="1:8" ht="22.5">
      <c r="A1" s="113" t="s">
        <v>154</v>
      </c>
      <c r="B1" s="114"/>
      <c r="C1" s="114"/>
      <c r="D1" s="114"/>
      <c r="E1" s="114"/>
      <c r="F1" s="114"/>
      <c r="G1" s="114"/>
      <c r="H1" s="114"/>
    </row>
    <row r="2" spans="1:8" ht="18.75">
      <c r="A2" s="27" t="s">
        <v>99</v>
      </c>
      <c r="B2" s="137" t="s">
        <v>155</v>
      </c>
      <c r="C2" s="114"/>
      <c r="D2" s="114"/>
      <c r="E2" s="114"/>
      <c r="F2" s="114"/>
      <c r="G2" s="114"/>
      <c r="H2" s="114"/>
    </row>
    <row r="3" spans="1:10" ht="18.75">
      <c r="A3" s="31"/>
      <c r="B3" s="137" t="s">
        <v>188</v>
      </c>
      <c r="C3" s="114"/>
      <c r="D3" s="114"/>
      <c r="E3" s="114"/>
      <c r="F3" s="114"/>
      <c r="G3" s="114"/>
      <c r="H3" s="114"/>
      <c r="I3" s="25"/>
      <c r="J3" s="25"/>
    </row>
    <row r="4" spans="1:10" ht="15" customHeight="1">
      <c r="A4" s="31"/>
      <c r="B4" s="25"/>
      <c r="C4" s="25"/>
      <c r="D4" s="25"/>
      <c r="E4" s="25"/>
      <c r="F4" s="25"/>
      <c r="G4" s="25"/>
      <c r="H4" s="25"/>
      <c r="I4" s="25"/>
      <c r="J4" s="25"/>
    </row>
    <row r="5" spans="1:10" ht="15" customHeight="1">
      <c r="A5" s="43" t="s">
        <v>9</v>
      </c>
      <c r="B5" s="31" t="s">
        <v>88</v>
      </c>
      <c r="C5" s="25"/>
      <c r="D5" s="25"/>
      <c r="E5" s="25"/>
      <c r="F5" s="25"/>
      <c r="G5" s="25"/>
      <c r="H5" s="25"/>
      <c r="I5" s="25"/>
      <c r="J5" s="25"/>
    </row>
    <row r="6" spans="1:10" ht="15" customHeight="1">
      <c r="A6" s="31"/>
      <c r="B6" s="107" t="s">
        <v>159</v>
      </c>
      <c r="C6" s="107"/>
      <c r="D6" s="107"/>
      <c r="E6" s="107"/>
      <c r="F6" s="107"/>
      <c r="G6" s="107"/>
      <c r="H6" s="107"/>
      <c r="I6" s="25"/>
      <c r="J6" s="25"/>
    </row>
    <row r="7" spans="1:10" ht="15" customHeight="1">
      <c r="A7" s="31"/>
      <c r="B7" s="107"/>
      <c r="C7" s="107"/>
      <c r="D7" s="107"/>
      <c r="E7" s="107"/>
      <c r="F7" s="107"/>
      <c r="G7" s="107"/>
      <c r="H7" s="107"/>
      <c r="I7" s="25"/>
      <c r="J7" s="25"/>
    </row>
    <row r="8" spans="1:10" ht="15" customHeight="1">
      <c r="A8" s="31"/>
      <c r="B8" s="107"/>
      <c r="C8" s="107"/>
      <c r="D8" s="107"/>
      <c r="E8" s="107"/>
      <c r="F8" s="107"/>
      <c r="G8" s="107"/>
      <c r="H8" s="107"/>
      <c r="I8" s="25"/>
      <c r="J8" s="25"/>
    </row>
    <row r="9" spans="1:10" ht="15" customHeight="1">
      <c r="A9" s="31"/>
      <c r="B9" s="25"/>
      <c r="C9" s="25"/>
      <c r="D9" s="25"/>
      <c r="E9" s="25"/>
      <c r="F9" s="25"/>
      <c r="G9" s="25"/>
      <c r="H9" s="25"/>
      <c r="I9" s="25"/>
      <c r="J9" s="25"/>
    </row>
    <row r="10" spans="1:10" ht="15" customHeight="1">
      <c r="A10" s="43" t="s">
        <v>16</v>
      </c>
      <c r="B10" s="31" t="s">
        <v>21</v>
      </c>
      <c r="C10" s="25"/>
      <c r="D10" s="25"/>
      <c r="E10" s="25"/>
      <c r="F10" s="25"/>
      <c r="G10" s="25"/>
      <c r="H10" s="25"/>
      <c r="I10" s="25"/>
      <c r="J10" s="25"/>
    </row>
    <row r="11" spans="1:10" ht="15" customHeight="1">
      <c r="A11" s="31"/>
      <c r="B11" s="25" t="s">
        <v>144</v>
      </c>
      <c r="C11" s="25"/>
      <c r="D11" s="25"/>
      <c r="E11" s="25"/>
      <c r="F11" s="25"/>
      <c r="G11" s="25"/>
      <c r="H11" s="25"/>
      <c r="I11" s="25"/>
      <c r="J11" s="25"/>
    </row>
    <row r="12" spans="1:10" ht="15" customHeight="1">
      <c r="A12" s="31"/>
      <c r="B12" s="25"/>
      <c r="C12" s="25"/>
      <c r="D12" s="25"/>
      <c r="E12" s="25"/>
      <c r="F12" s="25"/>
      <c r="G12" s="25"/>
      <c r="H12" s="25"/>
      <c r="I12" s="25"/>
      <c r="J12" s="25"/>
    </row>
    <row r="13" spans="1:10" ht="15" customHeight="1">
      <c r="A13" s="43" t="s">
        <v>42</v>
      </c>
      <c r="B13" s="31" t="s">
        <v>37</v>
      </c>
      <c r="C13" s="25"/>
      <c r="D13" s="25"/>
      <c r="E13" s="25"/>
      <c r="F13" s="25"/>
      <c r="G13" s="25"/>
      <c r="H13" s="25"/>
      <c r="I13" s="25"/>
      <c r="J13" s="25"/>
    </row>
    <row r="14" spans="1:10" ht="15" customHeight="1">
      <c r="A14" s="31"/>
      <c r="B14" s="25" t="s">
        <v>145</v>
      </c>
      <c r="C14" s="25"/>
      <c r="D14" s="25"/>
      <c r="E14" s="25"/>
      <c r="F14" s="25"/>
      <c r="G14" s="25"/>
      <c r="H14" s="25"/>
      <c r="I14" s="25"/>
      <c r="J14" s="25"/>
    </row>
    <row r="15" spans="1:10" ht="15" customHeight="1">
      <c r="A15" s="31"/>
      <c r="B15" s="25"/>
      <c r="C15" s="25"/>
      <c r="D15" s="25"/>
      <c r="E15" s="25"/>
      <c r="F15" s="25"/>
      <c r="G15" s="25"/>
      <c r="H15" s="25"/>
      <c r="I15" s="25"/>
      <c r="J15" s="25"/>
    </row>
    <row r="16" spans="1:10" ht="15" customHeight="1">
      <c r="A16" s="43" t="s">
        <v>50</v>
      </c>
      <c r="B16" s="31" t="s">
        <v>89</v>
      </c>
      <c r="C16" s="25"/>
      <c r="D16" s="25"/>
      <c r="E16" s="25"/>
      <c r="F16" s="25"/>
      <c r="G16" s="25"/>
      <c r="H16" s="25"/>
      <c r="I16" s="25"/>
      <c r="J16" s="25"/>
    </row>
    <row r="17" spans="1:10" ht="15" customHeight="1">
      <c r="A17" s="31"/>
      <c r="B17" s="25" t="s">
        <v>146</v>
      </c>
      <c r="C17" s="25"/>
      <c r="D17" s="25"/>
      <c r="E17" s="25"/>
      <c r="F17" s="25"/>
      <c r="G17" s="25"/>
      <c r="H17" s="25"/>
      <c r="I17" s="25"/>
      <c r="J17" s="25"/>
    </row>
    <row r="18" spans="1:10" ht="7.5" customHeight="1">
      <c r="A18" s="31"/>
      <c r="B18" s="25"/>
      <c r="C18" s="25"/>
      <c r="D18" s="25"/>
      <c r="E18" s="25"/>
      <c r="F18" s="25"/>
      <c r="G18" s="31"/>
      <c r="H18" s="39" t="s">
        <v>99</v>
      </c>
      <c r="I18" s="25"/>
      <c r="J18" s="25"/>
    </row>
    <row r="19" spans="1:10" ht="45" customHeight="1">
      <c r="A19" s="31"/>
      <c r="B19" s="25"/>
      <c r="C19" s="25"/>
      <c r="D19" s="25"/>
      <c r="E19" s="25"/>
      <c r="F19" s="25"/>
      <c r="G19" s="56" t="s">
        <v>127</v>
      </c>
      <c r="H19" s="56" t="s">
        <v>128</v>
      </c>
      <c r="I19" s="25"/>
      <c r="J19" s="25"/>
    </row>
    <row r="20" spans="1:10" ht="15" customHeight="1">
      <c r="A20" s="31"/>
      <c r="B20" s="25"/>
      <c r="C20" s="25"/>
      <c r="D20" s="25"/>
      <c r="E20" s="25"/>
      <c r="F20" s="25"/>
      <c r="G20" s="30" t="s">
        <v>186</v>
      </c>
      <c r="H20" s="30" t="s">
        <v>186</v>
      </c>
      <c r="I20" s="25"/>
      <c r="J20" s="25"/>
    </row>
    <row r="21" spans="1:10" ht="15" customHeight="1">
      <c r="A21" s="31"/>
      <c r="B21" s="25"/>
      <c r="C21" s="25"/>
      <c r="D21" s="25"/>
      <c r="E21" s="25"/>
      <c r="F21" s="25"/>
      <c r="G21" s="44" t="s">
        <v>90</v>
      </c>
      <c r="H21" s="44" t="s">
        <v>90</v>
      </c>
      <c r="I21" s="25"/>
      <c r="J21" s="25"/>
    </row>
    <row r="22" spans="1:10" ht="4.5" customHeight="1">
      <c r="A22" s="31"/>
      <c r="B22" s="25"/>
      <c r="C22" s="25"/>
      <c r="D22" s="25"/>
      <c r="E22" s="25"/>
      <c r="F22" s="25"/>
      <c r="G22" s="25"/>
      <c r="H22" s="25"/>
      <c r="I22" s="25"/>
      <c r="J22" s="25"/>
    </row>
    <row r="23" spans="1:10" ht="15" customHeight="1">
      <c r="A23" s="31"/>
      <c r="B23" s="25"/>
      <c r="C23" s="25" t="s">
        <v>91</v>
      </c>
      <c r="D23" s="25"/>
      <c r="E23" s="25"/>
      <c r="F23" s="33" t="s">
        <v>99</v>
      </c>
      <c r="G23" s="100">
        <v>1196</v>
      </c>
      <c r="H23" s="100">
        <f>2907+25+1196</f>
        <v>4128</v>
      </c>
      <c r="I23" s="99"/>
      <c r="J23" s="25"/>
    </row>
    <row r="24" spans="1:10" ht="15" customHeight="1">
      <c r="A24" s="31"/>
      <c r="B24" s="25"/>
      <c r="C24" s="25" t="s">
        <v>92</v>
      </c>
      <c r="D24" s="25"/>
      <c r="E24" s="25"/>
      <c r="F24" s="33" t="s">
        <v>99</v>
      </c>
      <c r="G24" s="100">
        <v>0</v>
      </c>
      <c r="H24" s="100">
        <v>-25</v>
      </c>
      <c r="I24" s="99"/>
      <c r="J24" s="25"/>
    </row>
    <row r="25" spans="1:10" ht="15" customHeight="1" thickBot="1">
      <c r="A25" s="31"/>
      <c r="B25" s="25"/>
      <c r="C25" s="25"/>
      <c r="D25" s="25"/>
      <c r="E25" s="25"/>
      <c r="F25" s="25"/>
      <c r="G25" s="101">
        <f>SUM(G23:G24)</f>
        <v>1196</v>
      </c>
      <c r="H25" s="101">
        <f>SUM(H23:H24)</f>
        <v>4103</v>
      </c>
      <c r="I25" s="99"/>
      <c r="J25" s="25"/>
    </row>
    <row r="26" spans="1:10" ht="16.5" customHeight="1" thickTop="1">
      <c r="A26" s="31"/>
      <c r="B26" s="25"/>
      <c r="C26" s="25"/>
      <c r="D26" s="25"/>
      <c r="E26" s="25"/>
      <c r="F26" s="25"/>
      <c r="G26" s="25"/>
      <c r="H26" s="25"/>
      <c r="I26" s="25"/>
      <c r="J26" s="25"/>
    </row>
    <row r="27" spans="1:10" ht="15" customHeight="1">
      <c r="A27" s="31"/>
      <c r="B27" s="25"/>
      <c r="C27" s="25"/>
      <c r="D27" s="25"/>
      <c r="E27" s="25"/>
      <c r="F27" s="25"/>
      <c r="G27" s="25"/>
      <c r="H27" s="25"/>
      <c r="I27" s="25"/>
      <c r="J27" s="25"/>
    </row>
    <row r="28" spans="1:10" ht="15" customHeight="1">
      <c r="A28" s="43" t="s">
        <v>52</v>
      </c>
      <c r="B28" s="31" t="s">
        <v>131</v>
      </c>
      <c r="C28" s="25"/>
      <c r="D28" s="25"/>
      <c r="E28" s="25"/>
      <c r="F28" s="25"/>
      <c r="G28" s="25"/>
      <c r="H28" s="25"/>
      <c r="I28" s="25"/>
      <c r="J28" s="25"/>
    </row>
    <row r="29" spans="1:10" ht="15" customHeight="1">
      <c r="A29" s="31"/>
      <c r="B29" s="25" t="s">
        <v>200</v>
      </c>
      <c r="C29" s="25"/>
      <c r="D29" s="25"/>
      <c r="E29" s="25"/>
      <c r="F29" s="25"/>
      <c r="G29" s="25"/>
      <c r="H29" s="25"/>
      <c r="I29" s="25"/>
      <c r="J29" s="25"/>
    </row>
    <row r="30" spans="1:10" ht="15" customHeight="1">
      <c r="A30" s="31"/>
      <c r="B30" s="25" t="s">
        <v>99</v>
      </c>
      <c r="C30" s="25"/>
      <c r="D30" s="25"/>
      <c r="E30" s="25"/>
      <c r="F30" s="25"/>
      <c r="G30" s="25"/>
      <c r="H30" s="25"/>
      <c r="I30" s="25"/>
      <c r="J30" s="25"/>
    </row>
    <row r="31" spans="1:10" ht="32.25" customHeight="1">
      <c r="A31" s="31"/>
      <c r="B31" s="25"/>
      <c r="C31" s="25"/>
      <c r="D31" s="25"/>
      <c r="E31" s="25"/>
      <c r="F31" s="25"/>
      <c r="G31" s="56" t="s">
        <v>127</v>
      </c>
      <c r="H31" s="56" t="s">
        <v>128</v>
      </c>
      <c r="I31" s="25"/>
      <c r="J31" s="25"/>
    </row>
    <row r="32" spans="1:10" ht="15" customHeight="1">
      <c r="A32" s="31"/>
      <c r="B32" s="25"/>
      <c r="C32" s="25"/>
      <c r="D32" s="25"/>
      <c r="E32" s="25"/>
      <c r="F32" s="25"/>
      <c r="G32" s="30" t="s">
        <v>186</v>
      </c>
      <c r="H32" s="30" t="s">
        <v>186</v>
      </c>
      <c r="I32" s="25"/>
      <c r="J32" s="25"/>
    </row>
    <row r="33" spans="1:10" ht="15" customHeight="1">
      <c r="A33" s="31"/>
      <c r="B33" s="25"/>
      <c r="C33" s="25"/>
      <c r="D33" s="25"/>
      <c r="E33" s="25"/>
      <c r="F33" s="25"/>
      <c r="G33" s="44" t="s">
        <v>90</v>
      </c>
      <c r="H33" s="44" t="s">
        <v>90</v>
      </c>
      <c r="I33" s="25"/>
      <c r="J33" s="25"/>
    </row>
    <row r="34" spans="1:10" ht="15" customHeight="1">
      <c r="A34" s="31"/>
      <c r="B34" s="25"/>
      <c r="C34" s="25"/>
      <c r="D34" s="25"/>
      <c r="E34" s="25"/>
      <c r="F34" s="25"/>
      <c r="G34" s="98" t="s">
        <v>99</v>
      </c>
      <c r="H34" s="25"/>
      <c r="I34" s="25"/>
      <c r="J34" s="25"/>
    </row>
    <row r="35" spans="1:10" ht="15" customHeight="1" thickBot="1">
      <c r="A35" s="31"/>
      <c r="B35" s="25" t="s">
        <v>189</v>
      </c>
      <c r="C35" s="25"/>
      <c r="D35" s="25"/>
      <c r="E35" s="25"/>
      <c r="F35" s="25"/>
      <c r="G35" s="102">
        <v>102</v>
      </c>
      <c r="H35" s="102">
        <v>102</v>
      </c>
      <c r="I35" s="25"/>
      <c r="J35" s="25"/>
    </row>
    <row r="36" spans="1:10" ht="15" customHeight="1" thickTop="1">
      <c r="A36" s="31"/>
      <c r="B36" s="25"/>
      <c r="C36" s="25"/>
      <c r="D36" s="25"/>
      <c r="E36" s="25"/>
      <c r="F36" s="25"/>
      <c r="G36" s="25"/>
      <c r="H36" s="25"/>
      <c r="I36" s="25"/>
      <c r="J36" s="25"/>
    </row>
    <row r="37" spans="1:10" ht="15" customHeight="1">
      <c r="A37" s="31"/>
      <c r="B37" s="25"/>
      <c r="C37" s="25"/>
      <c r="D37" s="25"/>
      <c r="E37" s="25"/>
      <c r="F37" s="25"/>
      <c r="G37" s="25"/>
      <c r="H37" s="25"/>
      <c r="I37" s="25"/>
      <c r="J37" s="25"/>
    </row>
    <row r="38" spans="1:10" ht="15" customHeight="1">
      <c r="A38" s="43" t="s">
        <v>54</v>
      </c>
      <c r="B38" s="31" t="s">
        <v>93</v>
      </c>
      <c r="C38" s="25"/>
      <c r="D38" s="25"/>
      <c r="E38" s="25"/>
      <c r="F38" s="25"/>
      <c r="G38" s="25"/>
      <c r="H38" s="25"/>
      <c r="I38" s="25"/>
      <c r="J38" s="25"/>
    </row>
    <row r="39" spans="1:10" ht="15" customHeight="1">
      <c r="A39" s="31"/>
      <c r="B39" s="34" t="s">
        <v>156</v>
      </c>
      <c r="C39" s="25"/>
      <c r="D39" s="25"/>
      <c r="E39" s="25"/>
      <c r="F39" s="25"/>
      <c r="G39" s="25"/>
      <c r="H39" s="25"/>
      <c r="I39" s="25"/>
      <c r="J39" s="25"/>
    </row>
    <row r="40" spans="1:10" ht="15" customHeight="1">
      <c r="A40" s="31"/>
      <c r="B40" s="34" t="s">
        <v>225</v>
      </c>
      <c r="C40" s="25"/>
      <c r="D40" s="25"/>
      <c r="E40" s="25"/>
      <c r="F40" s="25"/>
      <c r="G40" s="25"/>
      <c r="H40" s="25"/>
      <c r="I40" s="25"/>
      <c r="J40" s="25"/>
    </row>
    <row r="41" spans="1:10" ht="7.5" customHeight="1">
      <c r="A41" s="31"/>
      <c r="B41" s="34"/>
      <c r="C41" s="25"/>
      <c r="D41" s="25"/>
      <c r="E41" s="25"/>
      <c r="F41" s="25"/>
      <c r="G41" s="25"/>
      <c r="H41" s="25"/>
      <c r="I41" s="25"/>
      <c r="J41" s="25"/>
    </row>
    <row r="42" spans="1:10" ht="15" customHeight="1">
      <c r="A42" s="31"/>
      <c r="B42" s="25"/>
      <c r="C42" s="25"/>
      <c r="D42" s="25"/>
      <c r="E42" s="25"/>
      <c r="F42" s="25"/>
      <c r="G42" s="58" t="s">
        <v>90</v>
      </c>
      <c r="H42" s="25"/>
      <c r="I42" s="25"/>
      <c r="J42" s="25"/>
    </row>
    <row r="43" spans="1:10" ht="15" customHeight="1">
      <c r="A43" s="31"/>
      <c r="B43" s="34" t="s">
        <v>94</v>
      </c>
      <c r="C43" s="25"/>
      <c r="D43" s="25"/>
      <c r="E43" s="25"/>
      <c r="F43" s="25"/>
      <c r="G43" s="26">
        <v>34</v>
      </c>
      <c r="H43" s="25"/>
      <c r="I43" s="25"/>
      <c r="J43" s="25"/>
    </row>
    <row r="44" spans="1:10" ht="15" customHeight="1">
      <c r="A44" s="31"/>
      <c r="B44" s="34" t="s">
        <v>95</v>
      </c>
      <c r="C44" s="25"/>
      <c r="D44" s="25"/>
      <c r="E44" s="25"/>
      <c r="F44" s="25"/>
      <c r="G44" s="26">
        <v>34</v>
      </c>
      <c r="H44" s="25"/>
      <c r="I44" s="25"/>
      <c r="J44" s="25"/>
    </row>
    <row r="45" spans="1:10" ht="15" customHeight="1">
      <c r="A45" s="31"/>
      <c r="B45" s="34" t="s">
        <v>96</v>
      </c>
      <c r="C45" s="25"/>
      <c r="D45" s="25"/>
      <c r="E45" s="25"/>
      <c r="F45" s="25"/>
      <c r="G45" s="26">
        <v>11</v>
      </c>
      <c r="H45" s="25"/>
      <c r="I45" s="25"/>
      <c r="J45" s="25"/>
    </row>
    <row r="46" spans="1:10" ht="15" customHeight="1">
      <c r="A46" s="31"/>
      <c r="B46" s="34"/>
      <c r="C46" s="25"/>
      <c r="D46" s="25"/>
      <c r="E46" s="25"/>
      <c r="F46" s="25"/>
      <c r="G46" s="26"/>
      <c r="H46" s="25"/>
      <c r="I46" s="25"/>
      <c r="J46" s="25"/>
    </row>
    <row r="47" spans="1:10" ht="15" customHeight="1">
      <c r="A47" s="45" t="s">
        <v>56</v>
      </c>
      <c r="B47" s="49" t="s">
        <v>236</v>
      </c>
      <c r="C47" s="47"/>
      <c r="D47" s="47"/>
      <c r="E47" s="47"/>
      <c r="F47" s="25"/>
      <c r="G47" s="25"/>
      <c r="H47" s="25"/>
      <c r="I47" s="25"/>
      <c r="J47" s="25"/>
    </row>
    <row r="48" spans="1:10" ht="15" customHeight="1">
      <c r="A48" s="45"/>
      <c r="B48" s="25" t="s">
        <v>212</v>
      </c>
      <c r="C48" s="47"/>
      <c r="D48" s="47"/>
      <c r="E48" s="47"/>
      <c r="F48" s="25"/>
      <c r="G48" s="25"/>
      <c r="H48" s="25"/>
      <c r="I48" s="25"/>
      <c r="J48" s="25"/>
    </row>
    <row r="49" spans="1:10" ht="15" customHeight="1">
      <c r="A49" s="45"/>
      <c r="B49" s="25" t="s">
        <v>208</v>
      </c>
      <c r="C49" s="47"/>
      <c r="D49" s="47"/>
      <c r="E49" s="47"/>
      <c r="F49" s="25"/>
      <c r="G49" s="25"/>
      <c r="H49" s="25"/>
      <c r="I49" s="25"/>
      <c r="J49" s="25"/>
    </row>
    <row r="50" spans="1:10" ht="15" customHeight="1">
      <c r="A50" s="45"/>
      <c r="B50" s="25" t="s">
        <v>209</v>
      </c>
      <c r="C50" s="47"/>
      <c r="D50" s="47"/>
      <c r="E50" s="47"/>
      <c r="F50" s="25"/>
      <c r="G50" s="25"/>
      <c r="H50" s="25"/>
      <c r="I50" s="25"/>
      <c r="J50" s="25"/>
    </row>
    <row r="51" spans="1:10" ht="15" customHeight="1">
      <c r="A51" s="45"/>
      <c r="B51" s="25" t="s">
        <v>213</v>
      </c>
      <c r="C51" s="47"/>
      <c r="D51" s="47"/>
      <c r="E51" s="47"/>
      <c r="F51" s="25"/>
      <c r="G51" s="25"/>
      <c r="H51" s="25"/>
      <c r="I51" s="25"/>
      <c r="J51" s="25"/>
    </row>
    <row r="52" spans="1:10" ht="15" customHeight="1">
      <c r="A52" s="45"/>
      <c r="B52" s="25"/>
      <c r="C52" s="47"/>
      <c r="D52" s="47"/>
      <c r="E52" s="47"/>
      <c r="F52" s="25"/>
      <c r="G52" s="25"/>
      <c r="H52" s="25"/>
      <c r="I52" s="25"/>
      <c r="J52" s="25"/>
    </row>
    <row r="53" spans="1:10" ht="15" customHeight="1">
      <c r="A53" s="45"/>
      <c r="B53" s="25" t="s">
        <v>194</v>
      </c>
      <c r="C53" s="47"/>
      <c r="D53" s="47"/>
      <c r="E53" s="47"/>
      <c r="F53" s="25"/>
      <c r="G53" s="25"/>
      <c r="H53" s="25"/>
      <c r="I53" s="25"/>
      <c r="J53" s="25"/>
    </row>
    <row r="54" spans="1:10" ht="15" customHeight="1">
      <c r="A54" s="45"/>
      <c r="B54" s="25" t="s">
        <v>195</v>
      </c>
      <c r="C54" s="47"/>
      <c r="D54" s="47"/>
      <c r="E54" s="47"/>
      <c r="F54" s="25"/>
      <c r="G54" s="25"/>
      <c r="H54" s="25"/>
      <c r="I54" s="25"/>
      <c r="J54" s="25"/>
    </row>
    <row r="55" spans="1:10" ht="15" customHeight="1">
      <c r="A55" s="45"/>
      <c r="B55" s="25"/>
      <c r="C55" s="47"/>
      <c r="D55" s="47"/>
      <c r="E55" s="47"/>
      <c r="F55" s="25"/>
      <c r="G55" s="25"/>
      <c r="H55" s="25"/>
      <c r="I55" s="25"/>
      <c r="J55" s="25"/>
    </row>
    <row r="56" spans="1:10" ht="15" customHeight="1">
      <c r="A56" s="45"/>
      <c r="B56" s="25" t="s">
        <v>234</v>
      </c>
      <c r="C56" s="47"/>
      <c r="D56" s="47"/>
      <c r="E56" s="47"/>
      <c r="F56" s="25"/>
      <c r="G56" s="25"/>
      <c r="H56" s="25"/>
      <c r="I56" s="25"/>
      <c r="J56" s="25"/>
    </row>
    <row r="57" spans="1:10" ht="15" customHeight="1">
      <c r="A57" s="45"/>
      <c r="B57" s="25" t="s">
        <v>203</v>
      </c>
      <c r="C57" s="47"/>
      <c r="D57" s="47"/>
      <c r="E57" s="47"/>
      <c r="F57" s="25"/>
      <c r="G57" s="25"/>
      <c r="H57" s="25"/>
      <c r="I57" s="25"/>
      <c r="J57" s="25"/>
    </row>
    <row r="58" spans="1:10" ht="15" customHeight="1">
      <c r="A58" s="45"/>
      <c r="B58" s="25" t="s">
        <v>214</v>
      </c>
      <c r="C58" s="47"/>
      <c r="D58" s="47"/>
      <c r="E58" s="47"/>
      <c r="F58" s="25"/>
      <c r="G58" s="25"/>
      <c r="H58" s="25"/>
      <c r="I58" s="25"/>
      <c r="J58" s="25"/>
    </row>
    <row r="59" spans="1:10" ht="15" customHeight="1">
      <c r="A59" s="45"/>
      <c r="B59" s="25" t="s">
        <v>215</v>
      </c>
      <c r="C59" s="47"/>
      <c r="D59" s="47"/>
      <c r="E59" s="47"/>
      <c r="F59" s="25"/>
      <c r="G59" s="25"/>
      <c r="H59" s="25"/>
      <c r="I59" s="25"/>
      <c r="J59" s="25"/>
    </row>
    <row r="60" spans="1:10" ht="15" customHeight="1">
      <c r="A60" s="45"/>
      <c r="B60" s="25"/>
      <c r="C60" s="47"/>
      <c r="D60" s="47"/>
      <c r="E60" s="47"/>
      <c r="F60" s="25"/>
      <c r="G60" s="25"/>
      <c r="H60" s="25"/>
      <c r="I60" s="25"/>
      <c r="J60" s="25"/>
    </row>
    <row r="61" spans="1:10" ht="15" customHeight="1">
      <c r="A61" s="45"/>
      <c r="B61" s="25" t="s">
        <v>226</v>
      </c>
      <c r="C61" s="47"/>
      <c r="D61" s="47"/>
      <c r="E61" s="47"/>
      <c r="F61" s="25"/>
      <c r="G61" s="25"/>
      <c r="H61" s="25"/>
      <c r="I61" s="25"/>
      <c r="J61" s="25"/>
    </row>
    <row r="62" spans="1:10" ht="15" customHeight="1">
      <c r="A62" s="45"/>
      <c r="B62" s="25" t="s">
        <v>216</v>
      </c>
      <c r="C62" s="47"/>
      <c r="D62" s="47"/>
      <c r="E62" s="47"/>
      <c r="F62" s="25"/>
      <c r="G62" s="25"/>
      <c r="H62" s="25"/>
      <c r="I62" s="25"/>
      <c r="J62" s="25"/>
    </row>
    <row r="63" spans="1:10" ht="15" customHeight="1">
      <c r="A63" s="45"/>
      <c r="B63" s="25" t="s">
        <v>217</v>
      </c>
      <c r="C63" s="47"/>
      <c r="D63" s="47"/>
      <c r="E63" s="47"/>
      <c r="F63" s="25"/>
      <c r="G63" s="25"/>
      <c r="H63" s="25"/>
      <c r="I63" s="25"/>
      <c r="J63" s="25"/>
    </row>
    <row r="64" spans="1:10" ht="15" customHeight="1">
      <c r="A64" s="45"/>
      <c r="B64" s="25"/>
      <c r="C64" s="47"/>
      <c r="D64" s="47"/>
      <c r="E64" s="47"/>
      <c r="F64" s="25"/>
      <c r="G64" s="25"/>
      <c r="H64" s="25"/>
      <c r="I64" s="25"/>
      <c r="J64" s="25"/>
    </row>
    <row r="65" spans="1:10" ht="15" customHeight="1">
      <c r="A65" s="45"/>
      <c r="B65" s="25" t="s">
        <v>227</v>
      </c>
      <c r="C65" s="47"/>
      <c r="D65" s="47"/>
      <c r="E65" s="47"/>
      <c r="F65" s="25"/>
      <c r="G65" s="25"/>
      <c r="H65" s="25"/>
      <c r="I65" s="25"/>
      <c r="J65" s="25"/>
    </row>
    <row r="66" spans="1:10" ht="15" customHeight="1">
      <c r="A66" s="45"/>
      <c r="B66" s="25" t="s">
        <v>218</v>
      </c>
      <c r="C66" s="47"/>
      <c r="D66" s="47"/>
      <c r="E66" s="47"/>
      <c r="F66" s="25"/>
      <c r="G66" s="25"/>
      <c r="H66" s="25"/>
      <c r="I66" s="25"/>
      <c r="J66" s="25"/>
    </row>
    <row r="67" spans="1:10" ht="15" customHeight="1">
      <c r="A67" s="45"/>
      <c r="B67" s="25"/>
      <c r="C67" s="47"/>
      <c r="D67" s="47"/>
      <c r="E67" s="47"/>
      <c r="F67" s="25"/>
      <c r="G67" s="25"/>
      <c r="H67" s="25"/>
      <c r="I67" s="25"/>
      <c r="J67" s="25"/>
    </row>
    <row r="68" spans="1:10" ht="15" customHeight="1">
      <c r="A68" s="45"/>
      <c r="B68" s="25" t="s">
        <v>199</v>
      </c>
      <c r="C68" s="47"/>
      <c r="D68" s="47"/>
      <c r="E68" s="47"/>
      <c r="F68" s="25"/>
      <c r="G68" s="25"/>
      <c r="H68" s="25"/>
      <c r="I68" s="25"/>
      <c r="J68" s="25"/>
    </row>
    <row r="69" spans="1:10" ht="15" customHeight="1">
      <c r="A69" s="45"/>
      <c r="B69" s="25" t="s">
        <v>219</v>
      </c>
      <c r="C69" s="47"/>
      <c r="D69" s="47"/>
      <c r="E69" s="47"/>
      <c r="F69" s="25"/>
      <c r="G69" s="25"/>
      <c r="H69" s="25"/>
      <c r="I69" s="25"/>
      <c r="J69" s="25"/>
    </row>
    <row r="70" spans="1:10" ht="15" customHeight="1">
      <c r="A70" s="45"/>
      <c r="B70" s="25"/>
      <c r="C70" s="47"/>
      <c r="D70" s="47"/>
      <c r="E70" s="47"/>
      <c r="F70" s="25"/>
      <c r="G70" s="25"/>
      <c r="H70" s="25"/>
      <c r="I70" s="25"/>
      <c r="J70" s="25"/>
    </row>
    <row r="71" spans="1:10" ht="15" customHeight="1">
      <c r="A71" s="45"/>
      <c r="B71" s="25" t="s">
        <v>197</v>
      </c>
      <c r="C71" s="47"/>
      <c r="D71" s="47"/>
      <c r="E71" s="47"/>
      <c r="F71" s="25"/>
      <c r="G71" s="25"/>
      <c r="H71" s="25"/>
      <c r="I71" s="25"/>
      <c r="J71" s="25"/>
    </row>
    <row r="72" spans="1:10" ht="15" customHeight="1">
      <c r="A72" s="45"/>
      <c r="B72" s="25" t="s">
        <v>198</v>
      </c>
      <c r="C72" s="47"/>
      <c r="D72" s="47"/>
      <c r="E72" s="47"/>
      <c r="F72" s="25"/>
      <c r="G72" s="25"/>
      <c r="H72" s="25"/>
      <c r="I72" s="25"/>
      <c r="J72" s="25"/>
    </row>
    <row r="73" spans="1:10" ht="15" customHeight="1">
      <c r="A73" s="45"/>
      <c r="B73" s="25" t="s">
        <v>220</v>
      </c>
      <c r="C73" s="47"/>
      <c r="D73" s="47"/>
      <c r="E73" s="47"/>
      <c r="F73" s="25"/>
      <c r="G73" s="25"/>
      <c r="H73" s="25"/>
      <c r="I73" s="25"/>
      <c r="J73" s="25"/>
    </row>
    <row r="74" spans="1:10" ht="15" customHeight="1">
      <c r="A74" s="45"/>
      <c r="B74" s="49"/>
      <c r="C74" s="47"/>
      <c r="D74" s="47"/>
      <c r="E74" s="47"/>
      <c r="F74" s="25"/>
      <c r="G74" s="25"/>
      <c r="H74" s="25"/>
      <c r="I74" s="25"/>
      <c r="J74" s="25"/>
    </row>
    <row r="75" spans="1:10" ht="15" customHeight="1">
      <c r="A75" s="45"/>
      <c r="B75" s="49"/>
      <c r="C75" s="47"/>
      <c r="D75" s="47"/>
      <c r="E75" s="47"/>
      <c r="F75" s="25"/>
      <c r="G75" s="25"/>
      <c r="H75" s="25"/>
      <c r="I75" s="25"/>
      <c r="J75" s="25"/>
    </row>
    <row r="76" spans="1:10" s="50" customFormat="1" ht="15" customHeight="1">
      <c r="A76" s="45" t="s">
        <v>64</v>
      </c>
      <c r="B76" s="49" t="s">
        <v>97</v>
      </c>
      <c r="J76" s="47"/>
    </row>
    <row r="77" spans="1:2" s="47" customFormat="1" ht="15" customHeight="1">
      <c r="A77" s="45"/>
      <c r="B77" s="59" t="s">
        <v>241</v>
      </c>
    </row>
    <row r="78" spans="1:2" s="47" customFormat="1" ht="15" customHeight="1">
      <c r="A78" s="45"/>
      <c r="B78" s="52" t="s">
        <v>242</v>
      </c>
    </row>
    <row r="79" spans="1:2" s="47" customFormat="1" ht="15" customHeight="1">
      <c r="A79" s="45"/>
      <c r="B79" s="52"/>
    </row>
    <row r="80" spans="1:2" s="47" customFormat="1" ht="15" customHeight="1">
      <c r="A80" s="45"/>
      <c r="B80" s="80" t="s">
        <v>170</v>
      </c>
    </row>
    <row r="81" spans="1:2" s="47" customFormat="1" ht="15" customHeight="1">
      <c r="A81" s="45"/>
      <c r="B81" s="81" t="s">
        <v>171</v>
      </c>
    </row>
    <row r="82" spans="1:2" s="47" customFormat="1" ht="7.5" customHeight="1">
      <c r="A82" s="45"/>
      <c r="B82" s="52" t="s">
        <v>99</v>
      </c>
    </row>
    <row r="83" spans="1:8" s="47" customFormat="1" ht="21.75" customHeight="1">
      <c r="A83" s="45"/>
      <c r="B83" s="90" t="s">
        <v>99</v>
      </c>
      <c r="C83" s="91"/>
      <c r="D83" s="91"/>
      <c r="E83" s="91"/>
      <c r="F83" s="111" t="s">
        <v>172</v>
      </c>
      <c r="G83" s="138" t="s">
        <v>173</v>
      </c>
      <c r="H83" s="138" t="s">
        <v>174</v>
      </c>
    </row>
    <row r="84" spans="1:8" s="47" customFormat="1" ht="21.75" customHeight="1">
      <c r="A84" s="45"/>
      <c r="B84" s="92" t="s">
        <v>175</v>
      </c>
      <c r="C84" s="91"/>
      <c r="D84" s="91"/>
      <c r="E84" s="91"/>
      <c r="F84" s="112"/>
      <c r="G84" s="139"/>
      <c r="H84" s="139"/>
    </row>
    <row r="85" spans="1:8" s="47" customFormat="1" ht="15" customHeight="1">
      <c r="A85" s="45"/>
      <c r="F85" s="82" t="s">
        <v>90</v>
      </c>
      <c r="G85" s="82" t="s">
        <v>90</v>
      </c>
      <c r="H85" s="82" t="s">
        <v>90</v>
      </c>
    </row>
    <row r="86" spans="1:8" s="47" customFormat="1" ht="13.5" customHeight="1">
      <c r="A86" s="45"/>
      <c r="B86" s="83" t="s">
        <v>248</v>
      </c>
      <c r="C86" s="84"/>
      <c r="F86" s="85">
        <f>8090</f>
        <v>8090</v>
      </c>
      <c r="G86" s="86">
        <v>7543</v>
      </c>
      <c r="H86" s="87">
        <f>+F86-G86</f>
        <v>547</v>
      </c>
    </row>
    <row r="87" spans="1:8" s="47" customFormat="1" ht="13.5" customHeight="1">
      <c r="A87" s="45"/>
      <c r="B87" s="52" t="s">
        <v>176</v>
      </c>
      <c r="F87" s="140">
        <f>750</f>
        <v>750</v>
      </c>
      <c r="G87" s="141">
        <v>269</v>
      </c>
      <c r="H87" s="142">
        <f>+F87-G87</f>
        <v>481</v>
      </c>
    </row>
    <row r="88" spans="1:8" s="47" customFormat="1" ht="13.5" customHeight="1">
      <c r="A88" s="45"/>
      <c r="B88" s="52" t="s">
        <v>177</v>
      </c>
      <c r="F88" s="140"/>
      <c r="G88" s="141"/>
      <c r="H88" s="143"/>
    </row>
    <row r="89" spans="1:8" s="47" customFormat="1" ht="13.5" customHeight="1">
      <c r="A89" s="45"/>
      <c r="B89" s="52" t="s">
        <v>178</v>
      </c>
      <c r="F89" s="85">
        <f>1300</f>
        <v>1300</v>
      </c>
      <c r="G89" s="86">
        <v>1327</v>
      </c>
      <c r="H89" s="87">
        <f>+F89-G89</f>
        <v>-27</v>
      </c>
    </row>
    <row r="90" spans="1:8" s="47" customFormat="1" ht="13.5" customHeight="1">
      <c r="A90" s="45"/>
      <c r="B90" s="52" t="s">
        <v>179</v>
      </c>
      <c r="F90" s="85">
        <f>6124</f>
        <v>6124</v>
      </c>
      <c r="G90" s="86">
        <v>6124</v>
      </c>
      <c r="H90" s="87">
        <f>+F90-G90</f>
        <v>0</v>
      </c>
    </row>
    <row r="91" spans="1:8" s="47" customFormat="1" ht="13.5" customHeight="1" thickBot="1">
      <c r="A91" s="45"/>
      <c r="B91" s="52"/>
      <c r="F91" s="88">
        <f>SUM(F86:F90)</f>
        <v>16264</v>
      </c>
      <c r="G91" s="88">
        <f>SUM(G86:G90)</f>
        <v>15263</v>
      </c>
      <c r="H91" s="89">
        <f>SUM(H86:H90)</f>
        <v>1001</v>
      </c>
    </row>
    <row r="92" spans="1:2" s="47" customFormat="1" ht="8.25" customHeight="1" thickTop="1">
      <c r="A92" s="45"/>
      <c r="B92" s="52"/>
    </row>
    <row r="93" spans="1:2" s="47" customFormat="1" ht="15" customHeight="1">
      <c r="A93" s="45"/>
      <c r="B93" s="52" t="s">
        <v>180</v>
      </c>
    </row>
    <row r="94" spans="1:8" s="47" customFormat="1" ht="15" customHeight="1">
      <c r="A94" s="45"/>
      <c r="B94" s="106" t="s">
        <v>245</v>
      </c>
      <c r="C94" s="118"/>
      <c r="D94" s="118"/>
      <c r="E94" s="118"/>
      <c r="F94" s="118"/>
      <c r="G94" s="118"/>
      <c r="H94" s="118"/>
    </row>
    <row r="95" spans="1:8" s="47" customFormat="1" ht="15" customHeight="1">
      <c r="A95" s="45"/>
      <c r="B95" s="118"/>
      <c r="C95" s="118"/>
      <c r="D95" s="118"/>
      <c r="E95" s="118"/>
      <c r="F95" s="118"/>
      <c r="G95" s="118"/>
      <c r="H95" s="118"/>
    </row>
    <row r="96" spans="1:8" s="47" customFormat="1" ht="15" customHeight="1">
      <c r="A96" s="45"/>
      <c r="B96" s="118"/>
      <c r="C96" s="118"/>
      <c r="D96" s="118"/>
      <c r="E96" s="118"/>
      <c r="F96" s="118"/>
      <c r="G96" s="118"/>
      <c r="H96" s="118"/>
    </row>
    <row r="97" spans="1:2" s="47" customFormat="1" ht="9.75" customHeight="1">
      <c r="A97" s="45"/>
      <c r="B97" s="52"/>
    </row>
    <row r="98" spans="1:8" s="47" customFormat="1" ht="15" customHeight="1">
      <c r="A98" s="45"/>
      <c r="B98" s="106" t="s">
        <v>205</v>
      </c>
      <c r="C98" s="118"/>
      <c r="D98" s="118"/>
      <c r="E98" s="118"/>
      <c r="F98" s="118"/>
      <c r="G98" s="118"/>
      <c r="H98" s="118"/>
    </row>
    <row r="99" spans="1:8" s="47" customFormat="1" ht="15" customHeight="1">
      <c r="A99" s="45"/>
      <c r="B99" s="118"/>
      <c r="C99" s="118"/>
      <c r="D99" s="118"/>
      <c r="E99" s="118"/>
      <c r="F99" s="118"/>
      <c r="G99" s="118"/>
      <c r="H99" s="118"/>
    </row>
    <row r="100" spans="1:8" s="47" customFormat="1" ht="15" customHeight="1">
      <c r="A100" s="45"/>
      <c r="B100" s="104"/>
      <c r="C100" s="104"/>
      <c r="D100" s="104"/>
      <c r="E100" s="104"/>
      <c r="F100" s="104"/>
      <c r="G100" s="104"/>
      <c r="H100" s="104"/>
    </row>
    <row r="101" spans="1:8" s="47" customFormat="1" ht="30.75" customHeight="1">
      <c r="A101" s="45"/>
      <c r="B101" s="144" t="s">
        <v>223</v>
      </c>
      <c r="C101" s="144"/>
      <c r="D101" s="144"/>
      <c r="E101" s="144"/>
      <c r="F101" s="144"/>
      <c r="G101" s="144"/>
      <c r="H101" s="144"/>
    </row>
    <row r="102" spans="1:8" s="47" customFormat="1" ht="15" customHeight="1">
      <c r="A102" s="45"/>
      <c r="B102" s="104"/>
      <c r="C102" s="104"/>
      <c r="D102" s="104"/>
      <c r="E102" s="104"/>
      <c r="F102" s="104"/>
      <c r="G102" s="104"/>
      <c r="H102" s="104"/>
    </row>
    <row r="103" spans="1:10" s="50" customFormat="1" ht="15" customHeight="1">
      <c r="A103" s="45" t="s">
        <v>71</v>
      </c>
      <c r="B103" s="49" t="s">
        <v>98</v>
      </c>
      <c r="C103" s="47"/>
      <c r="D103" s="47"/>
      <c r="E103" s="47"/>
      <c r="F103" s="47"/>
      <c r="G103" s="47"/>
      <c r="H103" s="47"/>
      <c r="I103" s="47"/>
      <c r="J103" s="47"/>
    </row>
    <row r="104" spans="1:10" ht="15" customHeight="1">
      <c r="A104" s="49"/>
      <c r="B104" s="25" t="s">
        <v>160</v>
      </c>
      <c r="C104" s="25"/>
      <c r="D104" s="25"/>
      <c r="E104" s="25"/>
      <c r="F104" s="25"/>
      <c r="G104" s="25"/>
      <c r="H104" s="25"/>
      <c r="I104" s="25"/>
      <c r="J104" s="25"/>
    </row>
    <row r="105" spans="1:10" ht="7.5" customHeight="1">
      <c r="A105" s="49"/>
      <c r="B105" s="72"/>
      <c r="C105" s="72"/>
      <c r="D105" s="72"/>
      <c r="E105" s="72"/>
      <c r="F105" s="72"/>
      <c r="G105" s="72"/>
      <c r="H105" s="72"/>
      <c r="I105" s="25"/>
      <c r="J105" s="25"/>
    </row>
    <row r="106" spans="1:10" ht="15" customHeight="1">
      <c r="A106" s="49"/>
      <c r="B106" s="73" t="s">
        <v>161</v>
      </c>
      <c r="C106" s="31"/>
      <c r="D106" s="108" t="s">
        <v>162</v>
      </c>
      <c r="E106" s="109"/>
      <c r="F106" s="31"/>
      <c r="G106" s="74" t="s">
        <v>163</v>
      </c>
      <c r="H106" s="31"/>
      <c r="I106" s="25"/>
      <c r="J106" s="25"/>
    </row>
    <row r="107" spans="1:10" ht="49.5" customHeight="1">
      <c r="A107" s="49"/>
      <c r="B107" s="75" t="s">
        <v>164</v>
      </c>
      <c r="C107" s="75"/>
      <c r="D107" s="75"/>
      <c r="E107" s="76">
        <v>6780000</v>
      </c>
      <c r="F107" s="25"/>
      <c r="G107" s="110" t="s">
        <v>165</v>
      </c>
      <c r="H107" s="110"/>
      <c r="I107" s="25"/>
      <c r="J107" s="25"/>
    </row>
    <row r="108" spans="1:10" ht="15" customHeight="1">
      <c r="A108" s="43"/>
      <c r="B108" s="31"/>
      <c r="C108" s="25"/>
      <c r="D108" s="25"/>
      <c r="E108" s="25"/>
      <c r="F108" s="25"/>
      <c r="G108" s="25"/>
      <c r="H108" s="25"/>
      <c r="I108" s="25"/>
      <c r="J108" s="25"/>
    </row>
    <row r="109" spans="1:10" ht="15" customHeight="1">
      <c r="A109" s="43" t="s">
        <v>72</v>
      </c>
      <c r="B109" s="31" t="s">
        <v>246</v>
      </c>
      <c r="C109" s="25"/>
      <c r="D109" s="25"/>
      <c r="E109" s="25"/>
      <c r="F109" s="25"/>
      <c r="G109" s="25"/>
      <c r="H109" s="25"/>
      <c r="I109" s="25"/>
      <c r="J109" s="25"/>
    </row>
    <row r="110" spans="1:10" ht="15" customHeight="1">
      <c r="A110" s="31"/>
      <c r="B110" s="25" t="s">
        <v>222</v>
      </c>
      <c r="C110" s="25"/>
      <c r="D110" s="25"/>
      <c r="E110" s="25"/>
      <c r="F110" s="25"/>
      <c r="G110" s="25"/>
      <c r="H110" s="25"/>
      <c r="I110" s="25"/>
      <c r="J110" s="25"/>
    </row>
    <row r="111" spans="1:10" ht="4.5" customHeight="1">
      <c r="A111" s="31"/>
      <c r="B111" s="25"/>
      <c r="C111" s="25"/>
      <c r="D111" s="25"/>
      <c r="E111" s="25"/>
      <c r="F111" s="25"/>
      <c r="G111" s="25"/>
      <c r="H111" s="25"/>
      <c r="I111" s="25"/>
      <c r="J111" s="25"/>
    </row>
    <row r="112" spans="1:10" ht="15" customHeight="1">
      <c r="A112" s="31"/>
      <c r="B112" s="25"/>
      <c r="C112" s="25"/>
      <c r="D112" s="25"/>
      <c r="E112" s="25"/>
      <c r="F112" s="39" t="s">
        <v>147</v>
      </c>
      <c r="G112" s="39" t="s">
        <v>150</v>
      </c>
      <c r="H112" s="39" t="s">
        <v>106</v>
      </c>
      <c r="I112" s="25"/>
      <c r="J112" s="25"/>
    </row>
    <row r="113" spans="1:10" ht="15" customHeight="1">
      <c r="A113" s="31"/>
      <c r="B113" s="25"/>
      <c r="C113" s="25"/>
      <c r="D113" s="25"/>
      <c r="E113" s="25"/>
      <c r="F113" s="44" t="s">
        <v>90</v>
      </c>
      <c r="G113" s="44" t="s">
        <v>90</v>
      </c>
      <c r="H113" s="44" t="s">
        <v>90</v>
      </c>
      <c r="I113" s="25"/>
      <c r="J113" s="25"/>
    </row>
    <row r="114" spans="1:10" ht="7.5" customHeight="1">
      <c r="A114" s="31"/>
      <c r="B114" s="25"/>
      <c r="C114" s="25"/>
      <c r="D114" s="25"/>
      <c r="E114" s="25"/>
      <c r="F114" s="25"/>
      <c r="G114" s="25"/>
      <c r="H114" s="25"/>
      <c r="I114" s="25"/>
      <c r="J114" s="25"/>
    </row>
    <row r="115" spans="1:10" ht="15" customHeight="1">
      <c r="A115" s="31"/>
      <c r="B115" s="25" t="s">
        <v>148</v>
      </c>
      <c r="C115" s="25"/>
      <c r="D115" s="25"/>
      <c r="E115" s="25" t="s">
        <v>99</v>
      </c>
      <c r="F115" s="62">
        <v>10839</v>
      </c>
      <c r="G115" s="26">
        <v>0</v>
      </c>
      <c r="H115" s="33">
        <f>+F115+G115</f>
        <v>10839</v>
      </c>
      <c r="I115" s="25"/>
      <c r="J115" s="25"/>
    </row>
    <row r="116" spans="1:10" ht="15" customHeight="1">
      <c r="A116" s="31"/>
      <c r="B116" s="25" t="s">
        <v>149</v>
      </c>
      <c r="C116" s="25"/>
      <c r="D116" s="25"/>
      <c r="E116" s="25"/>
      <c r="F116" s="62">
        <v>0</v>
      </c>
      <c r="G116" s="26">
        <v>0</v>
      </c>
      <c r="H116" s="33">
        <f>+F116+G116</f>
        <v>0</v>
      </c>
      <c r="I116" s="25"/>
      <c r="J116" s="25"/>
    </row>
    <row r="117" spans="1:10" ht="15" customHeight="1" thickBot="1">
      <c r="A117" s="31"/>
      <c r="B117" s="31" t="s">
        <v>247</v>
      </c>
      <c r="C117" s="25"/>
      <c r="D117" s="25"/>
      <c r="E117" s="25"/>
      <c r="F117" s="70">
        <f>+F115+F116</f>
        <v>10839</v>
      </c>
      <c r="G117" s="70">
        <f>+G115+G116</f>
        <v>0</v>
      </c>
      <c r="H117" s="69">
        <f>+F117+G117</f>
        <v>10839</v>
      </c>
      <c r="I117" s="25"/>
      <c r="J117" s="25"/>
    </row>
    <row r="118" spans="1:10" ht="9.75" customHeight="1" thickTop="1">
      <c r="A118" s="31"/>
      <c r="B118" s="25"/>
      <c r="C118" s="25"/>
      <c r="D118" s="25"/>
      <c r="E118" s="25"/>
      <c r="F118" s="25"/>
      <c r="G118" s="29"/>
      <c r="H118" s="25"/>
      <c r="I118" s="25"/>
      <c r="J118" s="25"/>
    </row>
    <row r="119" spans="1:10" ht="15" customHeight="1">
      <c r="A119" s="31"/>
      <c r="B119" s="25" t="s">
        <v>129</v>
      </c>
      <c r="C119" s="25"/>
      <c r="D119" s="25"/>
      <c r="E119" s="25"/>
      <c r="F119" s="25"/>
      <c r="G119" s="71"/>
      <c r="H119" s="25"/>
      <c r="I119" s="25"/>
      <c r="J119" s="25"/>
    </row>
    <row r="120" spans="1:10" ht="15" customHeight="1">
      <c r="A120" s="31"/>
      <c r="B120" s="25"/>
      <c r="C120" s="25"/>
      <c r="D120" s="25"/>
      <c r="E120" s="25"/>
      <c r="F120" s="25"/>
      <c r="G120" s="25"/>
      <c r="H120" s="25"/>
      <c r="I120" s="25"/>
      <c r="J120" s="25"/>
    </row>
    <row r="121" spans="1:10" ht="15" customHeight="1">
      <c r="A121" s="43" t="s">
        <v>78</v>
      </c>
      <c r="B121" s="31" t="s">
        <v>100</v>
      </c>
      <c r="C121" s="25"/>
      <c r="D121" s="25"/>
      <c r="E121" s="25"/>
      <c r="F121" s="25"/>
      <c r="G121" s="25"/>
      <c r="H121" s="25"/>
      <c r="I121" s="25"/>
      <c r="J121" s="25"/>
    </row>
    <row r="122" spans="1:10" ht="15" customHeight="1">
      <c r="A122" s="43"/>
      <c r="B122" s="145" t="s">
        <v>151</v>
      </c>
      <c r="C122" s="145"/>
      <c r="D122" s="145"/>
      <c r="E122" s="145"/>
      <c r="F122" s="145"/>
      <c r="G122" s="145"/>
      <c r="H122" s="145"/>
      <c r="I122" s="145"/>
      <c r="J122" s="25"/>
    </row>
    <row r="123" spans="1:10" ht="15" customHeight="1">
      <c r="A123" s="31"/>
      <c r="B123" s="145"/>
      <c r="C123" s="145"/>
      <c r="D123" s="145"/>
      <c r="E123" s="145"/>
      <c r="F123" s="145"/>
      <c r="G123" s="145"/>
      <c r="H123" s="145"/>
      <c r="I123" s="145"/>
      <c r="J123" s="25"/>
    </row>
    <row r="124" spans="1:10" ht="15" customHeight="1">
      <c r="A124" s="31"/>
      <c r="B124" s="25"/>
      <c r="C124" s="25"/>
      <c r="D124" s="25"/>
      <c r="E124" s="25"/>
      <c r="F124" s="25"/>
      <c r="G124" s="57" t="s">
        <v>90</v>
      </c>
      <c r="H124" s="25"/>
      <c r="I124" s="25"/>
      <c r="J124" s="25"/>
    </row>
    <row r="125" spans="1:10" ht="15" customHeight="1">
      <c r="A125" s="31"/>
      <c r="B125" s="25" t="s">
        <v>101</v>
      </c>
      <c r="C125" s="25"/>
      <c r="D125" s="25"/>
      <c r="E125" s="25"/>
      <c r="F125" s="25"/>
      <c r="G125" s="47">
        <v>790</v>
      </c>
      <c r="H125" s="25"/>
      <c r="I125" s="25"/>
      <c r="J125" s="25"/>
    </row>
    <row r="126" spans="1:10" ht="15" customHeight="1">
      <c r="A126" s="49"/>
      <c r="B126" s="25"/>
      <c r="C126" s="25"/>
      <c r="D126" s="25"/>
      <c r="E126" s="25"/>
      <c r="F126" s="25"/>
      <c r="G126" s="25"/>
      <c r="H126" s="25"/>
      <c r="I126" s="25"/>
      <c r="J126" s="25"/>
    </row>
    <row r="127" spans="1:10" ht="15" customHeight="1">
      <c r="A127" s="43" t="s">
        <v>80</v>
      </c>
      <c r="B127" s="31" t="s">
        <v>102</v>
      </c>
      <c r="C127" s="25"/>
      <c r="D127" s="25"/>
      <c r="E127" s="25"/>
      <c r="F127" s="25"/>
      <c r="G127" s="25"/>
      <c r="H127" s="25"/>
      <c r="I127" s="25"/>
      <c r="J127" s="25"/>
    </row>
    <row r="128" spans="1:10" ht="34.5" customHeight="1">
      <c r="A128" s="43"/>
      <c r="B128" s="145" t="s">
        <v>152</v>
      </c>
      <c r="C128" s="145"/>
      <c r="D128" s="145"/>
      <c r="E128" s="145"/>
      <c r="F128" s="145"/>
      <c r="G128" s="145"/>
      <c r="H128" s="145"/>
      <c r="I128" s="145"/>
      <c r="J128" s="25"/>
    </row>
    <row r="129" spans="1:10" ht="15" customHeight="1">
      <c r="A129" s="31"/>
      <c r="B129" s="25"/>
      <c r="C129" s="25"/>
      <c r="D129" s="25"/>
      <c r="E129" s="25"/>
      <c r="F129" s="25"/>
      <c r="G129" s="25"/>
      <c r="H129" s="25"/>
      <c r="I129" s="25"/>
      <c r="J129" s="25"/>
    </row>
    <row r="130" spans="1:10" ht="15" customHeight="1">
      <c r="A130" s="45" t="s">
        <v>82</v>
      </c>
      <c r="B130" s="49" t="s">
        <v>103</v>
      </c>
      <c r="C130" s="47"/>
      <c r="D130" s="47"/>
      <c r="E130" s="47"/>
      <c r="F130" s="47"/>
      <c r="G130" s="47"/>
      <c r="H130" s="47"/>
      <c r="I130" s="47"/>
      <c r="J130" s="25"/>
    </row>
    <row r="131" spans="1:10" ht="15" customHeight="1">
      <c r="A131" s="45"/>
      <c r="B131" s="46" t="s">
        <v>237</v>
      </c>
      <c r="C131" s="97"/>
      <c r="D131" s="47"/>
      <c r="E131" s="47"/>
      <c r="F131" s="47"/>
      <c r="G131" s="47"/>
      <c r="H131" s="47"/>
      <c r="I131" s="47"/>
      <c r="J131" s="25"/>
    </row>
    <row r="132" spans="1:10" ht="15" customHeight="1">
      <c r="A132" s="45"/>
      <c r="B132" s="25" t="s">
        <v>238</v>
      </c>
      <c r="C132"/>
      <c r="D132" s="25"/>
      <c r="E132" s="25"/>
      <c r="F132" s="25"/>
      <c r="G132" s="25"/>
      <c r="H132" s="25"/>
      <c r="I132" s="47"/>
      <c r="J132" s="25"/>
    </row>
    <row r="133" spans="1:10" ht="10.5" customHeight="1">
      <c r="A133" s="45"/>
      <c r="B133" s="25"/>
      <c r="C133"/>
      <c r="D133" s="25"/>
      <c r="E133" s="25"/>
      <c r="F133" s="25"/>
      <c r="G133" s="25"/>
      <c r="H133" s="25"/>
      <c r="I133" s="47"/>
      <c r="J133" s="25"/>
    </row>
    <row r="134" spans="1:10" ht="15" customHeight="1">
      <c r="A134" s="45"/>
      <c r="B134" s="46" t="s">
        <v>228</v>
      </c>
      <c r="C134" s="97"/>
      <c r="D134" s="25"/>
      <c r="E134" s="25"/>
      <c r="F134" s="25"/>
      <c r="G134" s="25"/>
      <c r="H134" s="25"/>
      <c r="I134" s="47"/>
      <c r="J134" s="25"/>
    </row>
    <row r="135" spans="1:10" ht="15" customHeight="1">
      <c r="A135" s="45"/>
      <c r="B135" s="25" t="s">
        <v>230</v>
      </c>
      <c r="C135"/>
      <c r="D135" s="25"/>
      <c r="E135" s="25"/>
      <c r="F135" s="25"/>
      <c r="G135" s="25"/>
      <c r="H135" s="25"/>
      <c r="I135" s="47"/>
      <c r="J135" s="25"/>
    </row>
    <row r="136" spans="1:10" ht="15" customHeight="1">
      <c r="A136" s="45"/>
      <c r="B136" s="25" t="s">
        <v>249</v>
      </c>
      <c r="C136"/>
      <c r="D136" s="25"/>
      <c r="E136" s="25"/>
      <c r="F136" s="25"/>
      <c r="G136" s="25"/>
      <c r="H136" s="25"/>
      <c r="I136" s="47"/>
      <c r="J136" s="25"/>
    </row>
    <row r="137" spans="1:10" ht="15" customHeight="1">
      <c r="A137" s="45"/>
      <c r="B137" s="25" t="s">
        <v>229</v>
      </c>
      <c r="C137"/>
      <c r="D137" s="25"/>
      <c r="E137" s="25"/>
      <c r="F137" s="25"/>
      <c r="G137" s="25"/>
      <c r="H137" s="25"/>
      <c r="I137" s="47"/>
      <c r="J137" s="25"/>
    </row>
    <row r="138" spans="1:10" ht="10.5" customHeight="1">
      <c r="A138" s="45"/>
      <c r="B138" s="25"/>
      <c r="C138"/>
      <c r="D138" s="25"/>
      <c r="E138" s="25"/>
      <c r="F138" s="25"/>
      <c r="G138" s="25"/>
      <c r="H138" s="25"/>
      <c r="I138" s="47"/>
      <c r="J138" s="25"/>
    </row>
    <row r="139" spans="1:10" ht="15" customHeight="1">
      <c r="A139" s="45"/>
      <c r="B139" s="46" t="s">
        <v>166</v>
      </c>
      <c r="C139" s="97"/>
      <c r="D139" s="25"/>
      <c r="E139" s="25"/>
      <c r="F139" s="25"/>
      <c r="G139" s="25"/>
      <c r="H139" s="25"/>
      <c r="I139" s="47"/>
      <c r="J139" s="25"/>
    </row>
    <row r="140" spans="1:10" ht="15" customHeight="1">
      <c r="A140" s="45"/>
      <c r="B140" s="25" t="s">
        <v>169</v>
      </c>
      <c r="C140"/>
      <c r="D140" s="25"/>
      <c r="E140" s="25"/>
      <c r="F140" s="25"/>
      <c r="G140" s="25"/>
      <c r="H140" s="25"/>
      <c r="I140" s="47"/>
      <c r="J140" s="25"/>
    </row>
    <row r="141" spans="1:10" ht="10.5" customHeight="1">
      <c r="A141" s="45"/>
      <c r="B141" s="25"/>
      <c r="C141"/>
      <c r="D141" s="25"/>
      <c r="E141" s="25"/>
      <c r="F141" s="25"/>
      <c r="G141" s="25"/>
      <c r="H141" s="25"/>
      <c r="I141" s="47"/>
      <c r="J141" s="25"/>
    </row>
    <row r="142" spans="1:10" ht="15" customHeight="1">
      <c r="A142" s="45"/>
      <c r="B142" s="46" t="s">
        <v>167</v>
      </c>
      <c r="C142"/>
      <c r="D142" s="25"/>
      <c r="E142" s="25"/>
      <c r="F142" s="25"/>
      <c r="G142" s="25"/>
      <c r="H142" s="25"/>
      <c r="I142" s="47"/>
      <c r="J142" s="25"/>
    </row>
    <row r="143" spans="1:10" ht="15" customHeight="1">
      <c r="A143" s="45"/>
      <c r="B143" s="25" t="s">
        <v>169</v>
      </c>
      <c r="C143"/>
      <c r="D143" s="25"/>
      <c r="E143" s="25"/>
      <c r="F143" s="25"/>
      <c r="G143" s="25"/>
      <c r="H143" s="25"/>
      <c r="I143" s="47"/>
      <c r="J143" s="25"/>
    </row>
    <row r="144" spans="1:10" ht="12" customHeight="1">
      <c r="A144" s="45"/>
      <c r="B144" s="25"/>
      <c r="C144"/>
      <c r="D144" s="25"/>
      <c r="E144" s="25"/>
      <c r="F144" s="25"/>
      <c r="G144" s="25"/>
      <c r="H144" s="25"/>
      <c r="I144" s="47"/>
      <c r="J144" s="25"/>
    </row>
    <row r="145" spans="1:10" ht="15" customHeight="1">
      <c r="A145" s="45"/>
      <c r="B145" s="46" t="s">
        <v>168</v>
      </c>
      <c r="C145"/>
      <c r="D145" s="25"/>
      <c r="E145" s="25"/>
      <c r="F145" s="25"/>
      <c r="G145" s="25"/>
      <c r="H145" s="25"/>
      <c r="I145" s="47"/>
      <c r="J145" s="25"/>
    </row>
    <row r="146" spans="1:10" ht="15" customHeight="1">
      <c r="A146" s="45"/>
      <c r="B146" s="25" t="s">
        <v>224</v>
      </c>
      <c r="C146"/>
      <c r="D146" s="25"/>
      <c r="E146" s="25"/>
      <c r="F146" s="25"/>
      <c r="G146" s="25"/>
      <c r="H146" s="25"/>
      <c r="I146" s="47"/>
      <c r="J146" s="25"/>
    </row>
    <row r="147" spans="1:10" ht="15" customHeight="1">
      <c r="A147" s="45"/>
      <c r="B147" s="25"/>
      <c r="C147" s="25"/>
      <c r="D147" s="25"/>
      <c r="E147" s="25"/>
      <c r="F147" s="25"/>
      <c r="G147" s="25"/>
      <c r="H147" s="25"/>
      <c r="I147" s="47"/>
      <c r="J147" s="25"/>
    </row>
    <row r="148" spans="1:10" ht="15" customHeight="1">
      <c r="A148" s="43" t="s">
        <v>84</v>
      </c>
      <c r="B148" s="31" t="s">
        <v>104</v>
      </c>
      <c r="C148" s="25"/>
      <c r="D148" s="25"/>
      <c r="E148" s="25"/>
      <c r="F148" s="25"/>
      <c r="G148" s="25"/>
      <c r="H148" s="25" t="s">
        <v>99</v>
      </c>
      <c r="I148" s="25"/>
      <c r="J148" s="25"/>
    </row>
    <row r="149" spans="1:10" ht="15" customHeight="1">
      <c r="A149" s="31"/>
      <c r="B149" s="25" t="s">
        <v>105</v>
      </c>
      <c r="C149" s="25"/>
      <c r="D149" s="25"/>
      <c r="E149" s="25"/>
      <c r="F149" s="25"/>
      <c r="G149" s="25"/>
      <c r="H149" s="25" t="s">
        <v>99</v>
      </c>
      <c r="I149" s="25"/>
      <c r="J149" s="25"/>
    </row>
    <row r="150" spans="1:10" ht="13.5" customHeight="1">
      <c r="A150" s="31"/>
      <c r="B150" s="25"/>
      <c r="C150" s="25"/>
      <c r="D150" s="25"/>
      <c r="E150" s="25"/>
      <c r="F150" s="39"/>
      <c r="G150" s="39" t="s">
        <v>158</v>
      </c>
      <c r="H150" s="39" t="s">
        <v>106</v>
      </c>
      <c r="I150" s="25"/>
      <c r="J150" s="25"/>
    </row>
    <row r="151" spans="1:10" ht="13.5" customHeight="1">
      <c r="A151" s="31"/>
      <c r="B151" s="25"/>
      <c r="C151" s="25"/>
      <c r="D151" s="25"/>
      <c r="E151" s="25"/>
      <c r="F151" s="39" t="s">
        <v>109</v>
      </c>
      <c r="G151" s="39" t="s">
        <v>107</v>
      </c>
      <c r="H151" s="39" t="s">
        <v>108</v>
      </c>
      <c r="I151" s="25"/>
      <c r="J151" s="25"/>
    </row>
    <row r="152" spans="1:10" ht="13.5" customHeight="1">
      <c r="A152" s="31"/>
      <c r="B152" s="25"/>
      <c r="C152" s="25"/>
      <c r="D152" s="25"/>
      <c r="E152" s="25"/>
      <c r="F152" s="39" t="s">
        <v>99</v>
      </c>
      <c r="G152" s="39" t="s">
        <v>110</v>
      </c>
      <c r="H152" s="39" t="s">
        <v>111</v>
      </c>
      <c r="I152" s="25"/>
      <c r="J152" s="25"/>
    </row>
    <row r="153" spans="1:10" ht="15" customHeight="1">
      <c r="A153" s="31"/>
      <c r="B153" s="46" t="s">
        <v>112</v>
      </c>
      <c r="C153" s="25"/>
      <c r="D153" s="25"/>
      <c r="E153" s="25"/>
      <c r="F153" s="44" t="s">
        <v>90</v>
      </c>
      <c r="G153" s="44" t="s">
        <v>90</v>
      </c>
      <c r="H153" s="44" t="s">
        <v>90</v>
      </c>
      <c r="I153" s="25"/>
      <c r="J153" s="25"/>
    </row>
    <row r="154" spans="1:10" ht="7.5" customHeight="1">
      <c r="A154" s="31"/>
      <c r="B154" s="25"/>
      <c r="C154" s="25"/>
      <c r="D154" s="25"/>
      <c r="E154" s="25"/>
      <c r="F154" s="26"/>
      <c r="G154" s="26"/>
      <c r="H154" s="26"/>
      <c r="I154" s="25"/>
      <c r="J154" s="25"/>
    </row>
    <row r="155" spans="1:10" ht="15" customHeight="1">
      <c r="A155" s="31"/>
      <c r="B155" s="25" t="s">
        <v>113</v>
      </c>
      <c r="C155" s="25"/>
      <c r="D155" s="25"/>
      <c r="E155" s="25"/>
      <c r="F155" s="26">
        <v>116432</v>
      </c>
      <c r="G155" s="26">
        <v>13355</v>
      </c>
      <c r="H155" s="26">
        <f>161639-9591</f>
        <v>152048</v>
      </c>
      <c r="I155" s="25"/>
      <c r="J155" s="25"/>
    </row>
    <row r="156" spans="1:10" ht="15" customHeight="1">
      <c r="A156" s="31"/>
      <c r="B156" s="25" t="s">
        <v>114</v>
      </c>
      <c r="C156" s="25"/>
      <c r="D156" s="25"/>
      <c r="E156" s="25"/>
      <c r="F156" s="38">
        <v>0</v>
      </c>
      <c r="G156" s="38">
        <v>-297</v>
      </c>
      <c r="H156" s="38">
        <v>9591</v>
      </c>
      <c r="I156" s="25"/>
      <c r="J156" s="25"/>
    </row>
    <row r="157" spans="1:10" ht="15" customHeight="1" thickBot="1">
      <c r="A157" s="31"/>
      <c r="B157" s="31" t="s">
        <v>106</v>
      </c>
      <c r="C157" s="25"/>
      <c r="D157" s="25"/>
      <c r="E157" s="25"/>
      <c r="F157" s="37">
        <f>SUM(F154:F156)</f>
        <v>116432</v>
      </c>
      <c r="G157" s="37">
        <f>SUM(G154:G156)</f>
        <v>13058</v>
      </c>
      <c r="H157" s="37">
        <f>SUM(H154:H156)</f>
        <v>161639</v>
      </c>
      <c r="I157" s="25"/>
      <c r="J157" s="25"/>
    </row>
    <row r="158" spans="1:10" ht="7.5" customHeight="1" thickTop="1">
      <c r="A158" s="31"/>
      <c r="B158" s="34"/>
      <c r="C158" s="25"/>
      <c r="D158" s="25"/>
      <c r="E158" s="25"/>
      <c r="F158" s="25"/>
      <c r="G158" s="25"/>
      <c r="H158" s="25" t="s">
        <v>99</v>
      </c>
      <c r="I158" s="25"/>
      <c r="J158" s="25"/>
    </row>
    <row r="159" spans="1:10" ht="15" customHeight="1">
      <c r="A159" s="31"/>
      <c r="B159" s="107" t="s">
        <v>99</v>
      </c>
      <c r="C159" s="107"/>
      <c r="D159" s="107"/>
      <c r="E159" s="107"/>
      <c r="F159" s="107"/>
      <c r="G159" s="107"/>
      <c r="H159" s="107"/>
      <c r="I159" s="25"/>
      <c r="J159" s="25"/>
    </row>
    <row r="160" spans="1:10" ht="15" customHeight="1">
      <c r="A160" s="31"/>
      <c r="B160" s="25"/>
      <c r="C160" s="25"/>
      <c r="D160" s="25"/>
      <c r="E160" s="25"/>
      <c r="F160" s="25"/>
      <c r="G160" s="25"/>
      <c r="H160" s="25" t="s">
        <v>99</v>
      </c>
      <c r="I160" s="25"/>
      <c r="J160" s="25"/>
    </row>
    <row r="161" spans="1:10" ht="15" customHeight="1">
      <c r="A161" s="45" t="s">
        <v>86</v>
      </c>
      <c r="B161" s="31" t="s">
        <v>132</v>
      </c>
      <c r="C161" s="25"/>
      <c r="D161" s="25"/>
      <c r="E161" s="25"/>
      <c r="F161" s="25"/>
      <c r="G161" s="25"/>
      <c r="H161" s="25" t="s">
        <v>99</v>
      </c>
      <c r="I161" s="25"/>
      <c r="J161" s="25"/>
    </row>
    <row r="162" spans="1:10" ht="15" customHeight="1">
      <c r="A162" s="31"/>
      <c r="B162" s="25" t="s">
        <v>141</v>
      </c>
      <c r="C162" s="25"/>
      <c r="D162" s="25"/>
      <c r="E162" s="25"/>
      <c r="F162" s="25"/>
      <c r="G162" s="25"/>
      <c r="H162" s="25" t="s">
        <v>99</v>
      </c>
      <c r="I162" s="25"/>
      <c r="J162" s="25"/>
    </row>
    <row r="163" spans="1:10" ht="15" customHeight="1">
      <c r="A163" s="31"/>
      <c r="B163" s="25"/>
      <c r="C163" s="25"/>
      <c r="D163" s="25"/>
      <c r="E163" s="25"/>
      <c r="F163" s="25"/>
      <c r="G163" s="25"/>
      <c r="H163" s="25"/>
      <c r="I163" s="25"/>
      <c r="J163" s="25"/>
    </row>
    <row r="164" spans="1:10" ht="15" customHeight="1">
      <c r="A164" s="45" t="s">
        <v>115</v>
      </c>
      <c r="B164" s="31" t="s">
        <v>133</v>
      </c>
      <c r="C164" s="25"/>
      <c r="D164" s="25"/>
      <c r="E164" s="25"/>
      <c r="F164" s="25"/>
      <c r="G164" s="25"/>
      <c r="H164" s="25"/>
      <c r="I164" s="25"/>
      <c r="J164" s="25"/>
    </row>
    <row r="165" spans="1:10" ht="13.5" customHeight="1">
      <c r="A165" s="31"/>
      <c r="B165" s="107" t="s">
        <v>240</v>
      </c>
      <c r="C165" s="107"/>
      <c r="D165" s="107"/>
      <c r="E165" s="107"/>
      <c r="F165" s="107"/>
      <c r="G165" s="107"/>
      <c r="H165" s="107"/>
      <c r="I165" s="25"/>
      <c r="J165" s="25"/>
    </row>
    <row r="166" spans="1:10" ht="13.5" customHeight="1">
      <c r="A166" s="31"/>
      <c r="B166" s="107"/>
      <c r="C166" s="107"/>
      <c r="D166" s="107"/>
      <c r="E166" s="107"/>
      <c r="F166" s="107"/>
      <c r="G166" s="107"/>
      <c r="H166" s="107"/>
      <c r="I166" s="25"/>
      <c r="J166" s="25"/>
    </row>
    <row r="167" spans="1:10" ht="15" customHeight="1">
      <c r="A167" s="31"/>
      <c r="B167" s="25"/>
      <c r="C167" s="25"/>
      <c r="D167" s="25"/>
      <c r="E167" s="25"/>
      <c r="F167" s="25"/>
      <c r="G167" s="25"/>
      <c r="H167" s="25"/>
      <c r="I167" s="25"/>
      <c r="J167" s="25"/>
    </row>
    <row r="168" spans="1:10" s="50" customFormat="1" ht="15" customHeight="1">
      <c r="A168" s="45" t="s">
        <v>116</v>
      </c>
      <c r="B168" s="49" t="s">
        <v>134</v>
      </c>
      <c r="C168" s="47"/>
      <c r="D168" s="47"/>
      <c r="E168" s="47"/>
      <c r="F168" s="47"/>
      <c r="G168" s="47"/>
      <c r="H168" s="47"/>
      <c r="I168" s="47"/>
      <c r="J168" s="47"/>
    </row>
    <row r="169" spans="1:10" s="50" customFormat="1" ht="15" customHeight="1">
      <c r="A169" s="45"/>
      <c r="B169" s="59" t="s">
        <v>243</v>
      </c>
      <c r="C169" s="47"/>
      <c r="D169" s="47"/>
      <c r="E169" s="47"/>
      <c r="F169" s="47"/>
      <c r="G169" s="47"/>
      <c r="H169" s="47"/>
      <c r="I169" s="47"/>
      <c r="J169" s="47"/>
    </row>
    <row r="170" spans="1:10" s="50" customFormat="1" ht="15" customHeight="1">
      <c r="A170" s="45"/>
      <c r="B170" s="52" t="s">
        <v>204</v>
      </c>
      <c r="C170" s="47"/>
      <c r="D170" s="47"/>
      <c r="E170" s="47"/>
      <c r="F170" s="47"/>
      <c r="G170" s="47"/>
      <c r="H170" s="47"/>
      <c r="I170" s="47"/>
      <c r="J170" s="47"/>
    </row>
    <row r="171" spans="1:10" s="50" customFormat="1" ht="15" customHeight="1">
      <c r="A171" s="45"/>
      <c r="B171" s="52" t="s">
        <v>196</v>
      </c>
      <c r="C171" s="47"/>
      <c r="D171" s="47"/>
      <c r="E171" s="47"/>
      <c r="F171" s="47"/>
      <c r="G171" s="47"/>
      <c r="H171" s="47"/>
      <c r="I171" s="47"/>
      <c r="J171" s="47"/>
    </row>
    <row r="172" spans="1:10" s="50" customFormat="1" ht="15" customHeight="1">
      <c r="A172" s="45"/>
      <c r="B172" s="31" t="s">
        <v>244</v>
      </c>
      <c r="C172" s="47"/>
      <c r="D172" s="47"/>
      <c r="E172" s="47"/>
      <c r="F172" s="47"/>
      <c r="G172" s="47"/>
      <c r="H172" s="47"/>
      <c r="I172" s="47"/>
      <c r="J172" s="47"/>
    </row>
    <row r="173" spans="1:10" s="50" customFormat="1" ht="15" customHeight="1">
      <c r="A173" s="45"/>
      <c r="B173" s="25" t="s">
        <v>221</v>
      </c>
      <c r="C173" s="47"/>
      <c r="D173" s="47"/>
      <c r="E173" s="47"/>
      <c r="F173" s="47"/>
      <c r="G173" s="47"/>
      <c r="H173" s="47"/>
      <c r="I173" s="47"/>
      <c r="J173" s="47"/>
    </row>
    <row r="174" spans="1:10" s="50" customFormat="1" ht="15" customHeight="1">
      <c r="A174" s="45"/>
      <c r="B174" s="25" t="s">
        <v>206</v>
      </c>
      <c r="C174" s="47"/>
      <c r="D174" s="47"/>
      <c r="E174" s="47"/>
      <c r="F174" s="47"/>
      <c r="G174" s="47"/>
      <c r="H174" s="47"/>
      <c r="I174" s="47"/>
      <c r="J174" s="47"/>
    </row>
    <row r="175" spans="1:10" s="50" customFormat="1" ht="15" customHeight="1">
      <c r="A175" s="45"/>
      <c r="B175" s="25" t="s">
        <v>239</v>
      </c>
      <c r="C175" s="47"/>
      <c r="D175" s="47"/>
      <c r="E175" s="47"/>
      <c r="F175" s="47"/>
      <c r="G175" s="47"/>
      <c r="H175" s="47"/>
      <c r="I175" s="47"/>
      <c r="J175" s="47"/>
    </row>
    <row r="176" spans="1:10" s="50" customFormat="1" ht="15" customHeight="1">
      <c r="A176" s="45"/>
      <c r="B176" s="25"/>
      <c r="C176" s="47"/>
      <c r="D176" s="47"/>
      <c r="E176" s="47"/>
      <c r="F176" s="47"/>
      <c r="G176" s="47"/>
      <c r="H176" s="47"/>
      <c r="I176" s="47"/>
      <c r="J176" s="47"/>
    </row>
    <row r="177" spans="1:10" ht="15" customHeight="1">
      <c r="A177" s="43" t="s">
        <v>117</v>
      </c>
      <c r="B177" s="31" t="s">
        <v>135</v>
      </c>
      <c r="C177" s="25"/>
      <c r="D177" s="25"/>
      <c r="E177" s="25"/>
      <c r="F177" s="25"/>
      <c r="G177" s="25"/>
      <c r="H177" s="25"/>
      <c r="I177" s="25"/>
      <c r="J177" s="25"/>
    </row>
    <row r="178" spans="1:10" ht="15" customHeight="1">
      <c r="A178" s="31"/>
      <c r="B178" s="25" t="s">
        <v>136</v>
      </c>
      <c r="C178" s="25"/>
      <c r="D178" s="25"/>
      <c r="E178" s="25"/>
      <c r="F178" s="25"/>
      <c r="G178" s="25"/>
      <c r="H178" s="25"/>
      <c r="I178" s="25"/>
      <c r="J178" s="25"/>
    </row>
    <row r="179" spans="1:10" ht="15" customHeight="1">
      <c r="A179" s="31"/>
      <c r="B179" s="25"/>
      <c r="C179" s="25"/>
      <c r="D179" s="25"/>
      <c r="E179" s="25"/>
      <c r="F179" s="25"/>
      <c r="G179" s="25"/>
      <c r="H179" s="25"/>
      <c r="I179" s="25"/>
      <c r="J179" s="25"/>
    </row>
    <row r="180" spans="1:10" ht="15" customHeight="1">
      <c r="A180" s="43" t="s">
        <v>118</v>
      </c>
      <c r="B180" s="31" t="s">
        <v>139</v>
      </c>
      <c r="C180" s="25"/>
      <c r="D180" s="25"/>
      <c r="E180" s="25"/>
      <c r="F180" s="25"/>
      <c r="G180" s="25"/>
      <c r="H180" s="25"/>
      <c r="I180" s="25"/>
      <c r="J180" s="25"/>
    </row>
    <row r="181" spans="1:10" ht="9.75" customHeight="1">
      <c r="A181" s="31"/>
      <c r="B181" s="146" t="s">
        <v>202</v>
      </c>
      <c r="C181" s="147"/>
      <c r="D181" s="147"/>
      <c r="E181" s="147"/>
      <c r="F181" s="147"/>
      <c r="G181" s="147"/>
      <c r="H181" s="147"/>
      <c r="I181" s="25"/>
      <c r="J181" s="25"/>
    </row>
    <row r="182" spans="1:10" ht="9.75" customHeight="1">
      <c r="A182" s="31"/>
      <c r="B182" s="147"/>
      <c r="C182" s="147"/>
      <c r="D182" s="147"/>
      <c r="E182" s="147"/>
      <c r="F182" s="147"/>
      <c r="G182" s="147"/>
      <c r="H182" s="147"/>
      <c r="I182" s="25"/>
      <c r="J182" s="25"/>
    </row>
    <row r="183" spans="1:10" ht="11.25" customHeight="1">
      <c r="A183" s="31"/>
      <c r="B183" s="147"/>
      <c r="C183" s="147"/>
      <c r="D183" s="147"/>
      <c r="E183" s="147"/>
      <c r="F183" s="147"/>
      <c r="G183" s="147"/>
      <c r="H183" s="147"/>
      <c r="I183" s="25"/>
      <c r="J183" s="25"/>
    </row>
    <row r="184" spans="1:10" ht="15" customHeight="1">
      <c r="A184" s="31"/>
      <c r="B184" s="25"/>
      <c r="C184" s="25"/>
      <c r="D184" s="25"/>
      <c r="E184" s="25"/>
      <c r="F184" s="25"/>
      <c r="G184" s="25"/>
      <c r="H184" s="25"/>
      <c r="I184" s="25"/>
      <c r="J184" s="25"/>
    </row>
    <row r="185" spans="1:10" ht="15" customHeight="1">
      <c r="A185" s="43" t="s">
        <v>119</v>
      </c>
      <c r="B185" s="31" t="s">
        <v>140</v>
      </c>
      <c r="C185" s="25"/>
      <c r="D185" s="25"/>
      <c r="E185" s="25"/>
      <c r="F185" s="25"/>
      <c r="G185" s="25"/>
      <c r="H185" s="25"/>
      <c r="I185" s="25"/>
      <c r="J185" s="25"/>
    </row>
    <row r="186" spans="1:10" ht="12.75" customHeight="1">
      <c r="A186" s="31"/>
      <c r="B186" s="107" t="s">
        <v>157</v>
      </c>
      <c r="C186" s="107"/>
      <c r="D186" s="107"/>
      <c r="E186" s="107"/>
      <c r="F186" s="107"/>
      <c r="G186" s="107"/>
      <c r="H186" s="107"/>
      <c r="I186" s="25"/>
      <c r="J186" s="25"/>
    </row>
    <row r="187" spans="1:10" ht="18" customHeight="1">
      <c r="A187" s="31"/>
      <c r="B187" s="107"/>
      <c r="C187" s="107"/>
      <c r="D187" s="107"/>
      <c r="E187" s="107"/>
      <c r="F187" s="107"/>
      <c r="G187" s="107"/>
      <c r="H187" s="107"/>
      <c r="I187" s="25"/>
      <c r="J187" s="25"/>
    </row>
    <row r="188" spans="1:10" ht="15" customHeight="1">
      <c r="A188" s="31"/>
      <c r="B188" s="25"/>
      <c r="C188" s="25"/>
      <c r="D188" s="25"/>
      <c r="E188" s="25"/>
      <c r="F188" s="25"/>
      <c r="G188" s="25"/>
      <c r="H188" s="25"/>
      <c r="I188" s="25"/>
      <c r="J188" s="25"/>
    </row>
    <row r="189" spans="1:10" ht="15" customHeight="1">
      <c r="A189" s="43" t="s">
        <v>120</v>
      </c>
      <c r="B189" s="31" t="s">
        <v>137</v>
      </c>
      <c r="C189" s="25"/>
      <c r="D189" s="25"/>
      <c r="E189" s="25"/>
      <c r="F189" s="25"/>
      <c r="G189" s="25"/>
      <c r="H189" s="25"/>
      <c r="I189" s="25"/>
      <c r="J189" s="25"/>
    </row>
    <row r="190" spans="1:10" ht="15" customHeight="1">
      <c r="A190" s="31"/>
      <c r="B190" s="25" t="s">
        <v>138</v>
      </c>
      <c r="C190" s="25"/>
      <c r="D190" s="25"/>
      <c r="E190" s="25"/>
      <c r="F190" s="25"/>
      <c r="G190" s="25"/>
      <c r="H190" s="25"/>
      <c r="I190" s="25"/>
      <c r="J190" s="25"/>
    </row>
    <row r="191" spans="1:10" ht="15" customHeight="1">
      <c r="A191" s="31"/>
      <c r="B191" s="25"/>
      <c r="C191" s="25"/>
      <c r="D191" s="25"/>
      <c r="E191" s="25"/>
      <c r="F191" s="25"/>
      <c r="G191" s="25"/>
      <c r="H191" s="25"/>
      <c r="I191" s="25"/>
      <c r="J191" s="25"/>
    </row>
    <row r="192" spans="1:10" ht="15" customHeight="1">
      <c r="A192" s="31">
        <v>22</v>
      </c>
      <c r="B192" s="31" t="s">
        <v>207</v>
      </c>
      <c r="C192" s="31"/>
      <c r="D192" s="25"/>
      <c r="E192" s="25"/>
      <c r="F192" s="25"/>
      <c r="G192" s="25"/>
      <c r="H192" s="25"/>
      <c r="I192" s="25"/>
      <c r="J192" s="25"/>
    </row>
    <row r="193" spans="1:10" ht="15" customHeight="1">
      <c r="A193" s="31"/>
      <c r="B193" s="25" t="s">
        <v>232</v>
      </c>
      <c r="C193" s="25"/>
      <c r="D193" s="25"/>
      <c r="E193" s="25"/>
      <c r="F193" s="25"/>
      <c r="G193" s="25"/>
      <c r="H193" s="25"/>
      <c r="I193" s="25"/>
      <c r="J193" s="25"/>
    </row>
    <row r="194" spans="1:10" ht="15" customHeight="1">
      <c r="A194" s="31"/>
      <c r="B194" s="25" t="s">
        <v>233</v>
      </c>
      <c r="C194" s="25"/>
      <c r="D194" s="25"/>
      <c r="E194" s="25"/>
      <c r="F194" s="25"/>
      <c r="G194" s="25"/>
      <c r="H194" s="25"/>
      <c r="I194" s="25"/>
      <c r="J194" s="25"/>
    </row>
    <row r="195" spans="1:10" ht="15" customHeight="1">
      <c r="A195" s="31"/>
      <c r="B195" s="25" t="s">
        <v>231</v>
      </c>
      <c r="C195" s="25"/>
      <c r="D195" s="25"/>
      <c r="E195" s="25"/>
      <c r="F195" s="25"/>
      <c r="G195" s="25"/>
      <c r="H195" s="25"/>
      <c r="I195" s="25"/>
      <c r="J195" s="25"/>
    </row>
    <row r="196" spans="1:10" ht="15" customHeight="1">
      <c r="A196" s="31"/>
      <c r="B196" s="25"/>
      <c r="C196" s="25"/>
      <c r="D196" s="25"/>
      <c r="E196" s="25"/>
      <c r="F196" s="25"/>
      <c r="G196" s="25"/>
      <c r="H196" s="25"/>
      <c r="I196" s="25"/>
      <c r="J196" s="25"/>
    </row>
    <row r="197" spans="1:10" ht="15" customHeight="1">
      <c r="A197" s="31"/>
      <c r="B197" s="25"/>
      <c r="C197" s="25"/>
      <c r="D197" s="25"/>
      <c r="E197" s="25"/>
      <c r="F197" s="25"/>
      <c r="G197" s="25"/>
      <c r="H197" s="25"/>
      <c r="I197" s="25"/>
      <c r="J197" s="25"/>
    </row>
    <row r="198" spans="1:10" ht="12.75" customHeight="1">
      <c r="A198" s="31"/>
      <c r="B198" s="77" t="s">
        <v>123</v>
      </c>
      <c r="C198" s="25"/>
      <c r="D198" s="25"/>
      <c r="E198" s="25"/>
      <c r="F198" s="25"/>
      <c r="G198" s="25"/>
      <c r="H198" s="25"/>
      <c r="I198" s="25"/>
      <c r="J198" s="25"/>
    </row>
    <row r="199" spans="1:10" ht="12.75" customHeight="1">
      <c r="A199" s="31"/>
      <c r="B199" s="77" t="s">
        <v>124</v>
      </c>
      <c r="C199" s="25"/>
      <c r="D199" s="25"/>
      <c r="E199" s="25"/>
      <c r="F199" s="25"/>
      <c r="G199" s="25"/>
      <c r="H199" s="25"/>
      <c r="I199" s="25"/>
      <c r="J199" s="25"/>
    </row>
    <row r="200" spans="1:10" ht="12.75" customHeight="1">
      <c r="A200" s="31"/>
      <c r="B200" s="77"/>
      <c r="C200" s="25"/>
      <c r="D200" s="25"/>
      <c r="E200" s="25"/>
      <c r="F200" s="25"/>
      <c r="G200" s="25"/>
      <c r="H200" s="25"/>
      <c r="I200" s="25"/>
      <c r="J200" s="25"/>
    </row>
    <row r="201" spans="1:10" ht="12.75" customHeight="1">
      <c r="A201" s="31"/>
      <c r="B201" s="77"/>
      <c r="C201" s="25"/>
      <c r="D201" s="25"/>
      <c r="E201" s="25"/>
      <c r="F201" s="25"/>
      <c r="G201" s="25"/>
      <c r="H201" s="25"/>
      <c r="I201" s="25"/>
      <c r="J201" s="25"/>
    </row>
    <row r="202" spans="1:10" ht="12.75" customHeight="1">
      <c r="A202" s="31"/>
      <c r="B202" s="77"/>
      <c r="C202" s="25"/>
      <c r="D202" s="25"/>
      <c r="E202" s="25"/>
      <c r="F202" s="25"/>
      <c r="G202" s="25"/>
      <c r="H202" s="25"/>
      <c r="I202" s="25"/>
      <c r="J202" s="25"/>
    </row>
    <row r="203" spans="1:10" ht="10.5" customHeight="1">
      <c r="A203" s="31"/>
      <c r="B203" s="77"/>
      <c r="C203" s="25"/>
      <c r="D203" s="25"/>
      <c r="E203" s="25"/>
      <c r="F203" s="25"/>
      <c r="G203" s="25"/>
      <c r="H203" s="25"/>
      <c r="I203" s="25"/>
      <c r="J203" s="25"/>
    </row>
    <row r="204" ht="12.75" customHeight="1">
      <c r="B204" s="77" t="s">
        <v>210</v>
      </c>
    </row>
    <row r="205" ht="12.75" customHeight="1">
      <c r="B205" s="77" t="s">
        <v>211</v>
      </c>
    </row>
    <row r="206" ht="12.75" customHeight="1">
      <c r="B206" s="78"/>
    </row>
    <row r="207" ht="12.75" customHeight="1">
      <c r="B207" s="77" t="s">
        <v>125</v>
      </c>
    </row>
    <row r="208" ht="12.75" customHeight="1">
      <c r="B208" s="79" t="s">
        <v>201</v>
      </c>
    </row>
  </sheetData>
  <mergeCells count="21">
    <mergeCell ref="B186:H187"/>
    <mergeCell ref="B122:I123"/>
    <mergeCell ref="B128:I128"/>
    <mergeCell ref="B165:H166"/>
    <mergeCell ref="B159:H159"/>
    <mergeCell ref="B181:H183"/>
    <mergeCell ref="D106:E106"/>
    <mergeCell ref="G107:H107"/>
    <mergeCell ref="F83:F84"/>
    <mergeCell ref="G83:G84"/>
    <mergeCell ref="H83:H84"/>
    <mergeCell ref="F87:F88"/>
    <mergeCell ref="G87:G88"/>
    <mergeCell ref="H87:H88"/>
    <mergeCell ref="B98:H99"/>
    <mergeCell ref="B101:H101"/>
    <mergeCell ref="A1:H1"/>
    <mergeCell ref="B2:H2"/>
    <mergeCell ref="B3:H3"/>
    <mergeCell ref="B94:H96"/>
    <mergeCell ref="B6:H8"/>
  </mergeCells>
  <printOptions/>
  <pageMargins left="0.63" right="0.25" top="0.38" bottom="0.2" header="0.43" footer="0.2"/>
  <pageSetup horizontalDpi="600" verticalDpi="600" orientation="portrait" scale="88" r:id="rId1"/>
  <rowBreaks count="3" manualBreakCount="3">
    <brk id="46" max="255" man="1"/>
    <brk id="92" max="8" man="1"/>
    <brk id="19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Ernst &amp; Young</cp:lastModifiedBy>
  <cp:lastPrinted>2002-05-22T09:21:03Z</cp:lastPrinted>
  <dcterms:created xsi:type="dcterms:W3CDTF">2001-12-06T03:53:12Z</dcterms:created>
  <dcterms:modified xsi:type="dcterms:W3CDTF">2002-05-22T09:37:54Z</dcterms:modified>
  <cp:category/>
  <cp:version/>
  <cp:contentType/>
  <cp:contentStatus/>
</cp:coreProperties>
</file>